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435" activeTab="0"/>
  </bookViews>
  <sheets>
    <sheet name="vyššia mzda" sheetId="1" r:id="rId1"/>
    <sheet name="nižšia mzda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<sst xmlns="http://schemas.openxmlformats.org/spreadsheetml/2006/main" count="80" uniqueCount="54">
  <si>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po odpočítaní</t>
  </si>
  <si>
    <t>Povinnému zostane:</t>
  </si>
  <si>
    <r>
      <t xml:space="preserve">       </t>
    </r>
    <r>
      <rPr>
        <sz val="11"/>
        <rFont val="Arial"/>
        <family val="2"/>
      </rPr>
      <t>životné minimum</t>
    </r>
  </si>
  <si>
    <t xml:space="preserve">         pri zmene výšky prepísať</t>
  </si>
  <si>
    <t>čistá mzda v €</t>
  </si>
  <si>
    <t>A</t>
  </si>
  <si>
    <t>B</t>
  </si>
  <si>
    <t>C</t>
  </si>
  <si>
    <t>D</t>
  </si>
  <si>
    <t>D = A - B - C</t>
  </si>
  <si>
    <t xml:space="preserve"> 1/3 zo 150% ŽM</t>
  </si>
  <si>
    <t>E</t>
  </si>
  <si>
    <t>F</t>
  </si>
  <si>
    <t xml:space="preserve"> suma, nad ktorú sa zrazí celá  mzda (150 %)</t>
  </si>
  <si>
    <t xml:space="preserve">  1/3 na zrážku</t>
  </si>
  <si>
    <t>Povinnému zraziť :</t>
  </si>
  <si>
    <t>E = 185,19 x 1,5</t>
  </si>
  <si>
    <t xml:space="preserve">  počet tretín na zrážku:</t>
  </si>
  <si>
    <t xml:space="preserve">  zraziť v plnej výške:</t>
  </si>
  <si>
    <t>G</t>
  </si>
  <si>
    <t>H</t>
  </si>
  <si>
    <t>I</t>
  </si>
  <si>
    <t>J</t>
  </si>
  <si>
    <t>K</t>
  </si>
  <si>
    <t>H = F</t>
  </si>
  <si>
    <t xml:space="preserve">celková tretinková zrážka </t>
  </si>
  <si>
    <t>L</t>
  </si>
  <si>
    <t>K = G + J</t>
  </si>
  <si>
    <t>G = D - E</t>
  </si>
  <si>
    <t>L = A - K</t>
  </si>
  <si>
    <t>K = J</t>
  </si>
  <si>
    <t xml:space="preserve">platí pre čistú mzdu </t>
  </si>
  <si>
    <t xml:space="preserve">            osôb</t>
  </si>
  <si>
    <t xml:space="preserve">    počet vyživovaných</t>
  </si>
  <si>
    <t xml:space="preserve">         menej ako </t>
  </si>
  <si>
    <t>J = H x I</t>
  </si>
  <si>
    <t>J = I x H</t>
  </si>
  <si>
    <t xml:space="preserve">Výpočet mesačnej zrážky pri výkone rozhodnutia </t>
  </si>
  <si>
    <t xml:space="preserve">Výpočet mesačnej zrážky v €  pri výkone rozhodnutia </t>
  </si>
  <si>
    <t>bunky tejto farby upravte podľa skutočnosti</t>
  </si>
  <si>
    <t>na vyživované osoby (manželka a deti)   ( počet vyživovaných osôb )</t>
  </si>
  <si>
    <t xml:space="preserve"> suma, nad ktorú sa zrazí celá  mzda ( 150 %   ŽM )</t>
  </si>
  <si>
    <t xml:space="preserve"> Ak je hodnota v bunke tejto farby menšia ako 0 ... prejdite na hárok  " Nižšia mzda"</t>
  </si>
  <si>
    <t xml:space="preserve"> Bunky tejto farby upravte podľa skutočnosti</t>
  </si>
  <si>
    <t>H =E6 : 3</t>
  </si>
  <si>
    <t xml:space="preserve">  počet vyživovaných</t>
  </si>
  <si>
    <r>
      <t xml:space="preserve">        </t>
    </r>
    <r>
      <rPr>
        <b/>
        <sz val="10"/>
        <color indexed="60"/>
        <rFont val="Arial"/>
        <family val="2"/>
      </rPr>
      <t xml:space="preserve"> viac ako </t>
    </r>
  </si>
  <si>
    <t xml:space="preserve">na povinného </t>
  </si>
  <si>
    <t xml:space="preserve">na povinného  </t>
  </si>
  <si>
    <t>B = živ.minimum x 0,6</t>
  </si>
  <si>
    <t>C = ( živ.min. x 0,25 ) x počet vyživovaných osôb</t>
  </si>
  <si>
    <t>B = živ.min. x 0,6</t>
  </si>
  <si>
    <t>E = živ.min. x 1,5</t>
  </si>
  <si>
    <r>
      <t xml:space="preserve">    platné od </t>
    </r>
    <r>
      <rPr>
        <b/>
        <sz val="10"/>
        <rFont val="Arial"/>
        <family val="2"/>
      </rPr>
      <t>1.7.2014 do 30.6.2015</t>
    </r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</si>
</sst>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\ [$€-1];[Red]\-#,##0\ [$€-1]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/>
    </xf>
    <xf numFmtId="172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0" fontId="0" fillId="17" borderId="14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/>
    </xf>
    <xf numFmtId="0" fontId="2" fillId="0" borderId="17" xfId="0" applyFont="1" applyBorder="1" applyAlignment="1">
      <alignment wrapText="1"/>
    </xf>
    <xf numFmtId="0" fontId="0" fillId="17" borderId="18" xfId="0" applyFont="1" applyFill="1" applyBorder="1" applyAlignment="1">
      <alignment/>
    </xf>
    <xf numFmtId="0" fontId="0" fillId="17" borderId="19" xfId="0" applyFont="1" applyFill="1" applyBorder="1" applyAlignment="1">
      <alignment/>
    </xf>
    <xf numFmtId="0" fontId="0" fillId="17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9" fillId="0" borderId="2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2" fontId="1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17" borderId="0" xfId="0" applyFill="1" applyBorder="1" applyAlignment="1">
      <alignment/>
    </xf>
    <xf numFmtId="0" fontId="12" fillId="4" borderId="12" xfId="0" applyFont="1" applyFill="1" applyBorder="1" applyAlignment="1">
      <alignment wrapText="1"/>
    </xf>
    <xf numFmtId="0" fontId="0" fillId="4" borderId="13" xfId="0" applyFill="1" applyBorder="1" applyAlignment="1">
      <alignment/>
    </xf>
    <xf numFmtId="0" fontId="1" fillId="7" borderId="12" xfId="0" applyFont="1" applyFill="1" applyBorder="1" applyAlignment="1">
      <alignment wrapText="1"/>
    </xf>
    <xf numFmtId="0" fontId="3" fillId="7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17" borderId="13" xfId="0" applyFill="1" applyBorder="1" applyAlignment="1">
      <alignment horizontal="right"/>
    </xf>
    <xf numFmtId="0" fontId="0" fillId="17" borderId="11" xfId="0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2" fontId="11" fillId="0" borderId="31" xfId="0" applyNumberFormat="1" applyFont="1" applyFill="1" applyBorder="1" applyAlignment="1" applyProtection="1">
      <alignment horizontal="right"/>
      <protection/>
    </xf>
    <xf numFmtId="0" fontId="0" fillId="0" borderId="32" xfId="0" applyFill="1" applyBorder="1" applyAlignment="1">
      <alignment/>
    </xf>
    <xf numFmtId="0" fontId="1" fillId="0" borderId="12" xfId="0" applyFont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22" xfId="0" applyNumberFormat="1" applyFont="1" applyBorder="1" applyAlignment="1" applyProtection="1">
      <alignment horizontal="right"/>
      <protection/>
    </xf>
    <xf numFmtId="173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22" xfId="0" applyNumberFormat="1" applyFont="1" applyFill="1" applyBorder="1" applyAlignment="1">
      <alignment horizontal="right"/>
    </xf>
    <xf numFmtId="172" fontId="1" fillId="0" borderId="25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4" fillId="26" borderId="16" xfId="0" applyFont="1" applyFill="1" applyBorder="1" applyAlignment="1">
      <alignment/>
    </xf>
    <xf numFmtId="2" fontId="1" fillId="0" borderId="35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2" fontId="1" fillId="19" borderId="36" xfId="0" applyNumberFormat="1" applyFont="1" applyFill="1" applyBorder="1" applyAlignment="1">
      <alignment horizontal="right"/>
    </xf>
    <xf numFmtId="0" fontId="8" fillId="26" borderId="38" xfId="0" applyFont="1" applyFill="1" applyBorder="1" applyAlignment="1" applyProtection="1">
      <alignment horizontal="center"/>
      <protection locked="0"/>
    </xf>
    <xf numFmtId="0" fontId="11" fillId="26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25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14" xfId="0" applyBorder="1" applyAlignment="1">
      <alignment/>
    </xf>
    <xf numFmtId="0" fontId="1" fillId="14" borderId="0" xfId="0" applyFont="1" applyFill="1" applyAlignment="1">
      <alignment/>
    </xf>
    <xf numFmtId="0" fontId="10" fillId="0" borderId="0" xfId="0" applyFont="1" applyAlignment="1">
      <alignment/>
    </xf>
    <xf numFmtId="0" fontId="1" fillId="27" borderId="41" xfId="0" applyFont="1" applyFill="1" applyBorder="1" applyAlignment="1">
      <alignment/>
    </xf>
    <xf numFmtId="0" fontId="1" fillId="27" borderId="42" xfId="0" applyFont="1" applyFill="1" applyBorder="1" applyAlignment="1">
      <alignment/>
    </xf>
    <xf numFmtId="0" fontId="1" fillId="27" borderId="43" xfId="0" applyFont="1" applyFill="1" applyBorder="1" applyAlignment="1">
      <alignment/>
    </xf>
    <xf numFmtId="0" fontId="1" fillId="27" borderId="44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4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25" borderId="38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26" borderId="11" xfId="0" applyFont="1" applyFill="1" applyBorder="1" applyAlignment="1">
      <alignment/>
    </xf>
    <xf numFmtId="2" fontId="8" fillId="26" borderId="38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2" fontId="1" fillId="0" borderId="38" xfId="0" applyNumberFormat="1" applyFont="1" applyBorder="1" applyAlignment="1">
      <alignment horizontal="right"/>
    </xf>
    <xf numFmtId="2" fontId="1" fillId="19" borderId="38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1" fillId="0" borderId="38" xfId="0" applyNumberFormat="1" applyFont="1" applyFill="1" applyBorder="1" applyAlignment="1">
      <alignment horizontal="right"/>
    </xf>
    <xf numFmtId="172" fontId="1" fillId="0" borderId="26" xfId="0" applyNumberFormat="1" applyFont="1" applyFill="1" applyBorder="1" applyAlignment="1">
      <alignment horizontal="right"/>
    </xf>
    <xf numFmtId="172" fontId="1" fillId="0" borderId="11" xfId="0" applyNumberFormat="1" applyFont="1" applyFill="1" applyBorder="1" applyAlignment="1">
      <alignment horizontal="right"/>
    </xf>
    <xf numFmtId="172" fontId="1" fillId="0" borderId="46" xfId="0" applyNumberFormat="1" applyFont="1" applyFill="1" applyBorder="1" applyAlignment="1" applyProtection="1">
      <alignment horizontal="right"/>
      <protection hidden="1"/>
    </xf>
    <xf numFmtId="0" fontId="0" fillId="4" borderId="33" xfId="0" applyFill="1" applyBorder="1" applyAlignment="1">
      <alignment/>
    </xf>
    <xf numFmtId="173" fontId="19" fillId="0" borderId="21" xfId="0" applyNumberFormat="1" applyFont="1" applyBorder="1" applyAlignment="1">
      <alignment horizontal="center"/>
    </xf>
    <xf numFmtId="173" fontId="19" fillId="0" borderId="37" xfId="0" applyNumberFormat="1" applyFont="1" applyBorder="1" applyAlignment="1">
      <alignment horizontal="center"/>
    </xf>
    <xf numFmtId="173" fontId="19" fillId="0" borderId="23" xfId="0" applyNumberFormat="1" applyFont="1" applyBorder="1" applyAlignment="1">
      <alignment horizontal="center"/>
    </xf>
    <xf numFmtId="0" fontId="22" fillId="7" borderId="12" xfId="0" applyFont="1" applyFill="1" applyBorder="1" applyAlignment="1">
      <alignment wrapText="1"/>
    </xf>
    <xf numFmtId="0" fontId="23" fillId="4" borderId="12" xfId="0" applyFont="1" applyFill="1" applyBorder="1" applyAlignment="1">
      <alignment wrapText="1"/>
    </xf>
    <xf numFmtId="2" fontId="1" fillId="28" borderId="47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2" fillId="14" borderId="11" xfId="0" applyFont="1" applyFill="1" applyBorder="1" applyAlignment="1">
      <alignment/>
    </xf>
    <xf numFmtId="0" fontId="10" fillId="26" borderId="46" xfId="0" applyFont="1" applyFill="1" applyBorder="1" applyAlignment="1">
      <alignment/>
    </xf>
    <xf numFmtId="2" fontId="21" fillId="7" borderId="47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24" fillId="4" borderId="47" xfId="0" applyNumberFormat="1" applyFont="1" applyFill="1" applyBorder="1" applyAlignment="1">
      <alignment horizontal="center"/>
    </xf>
    <xf numFmtId="2" fontId="14" fillId="7" borderId="47" xfId="0" applyNumberFormat="1" applyFont="1" applyFill="1" applyBorder="1" applyAlignment="1">
      <alignment horizontal="center"/>
    </xf>
    <xf numFmtId="2" fontId="14" fillId="4" borderId="4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0" fillId="0" borderId="38" xfId="0" applyBorder="1" applyAlignment="1">
      <alignment/>
    </xf>
    <xf numFmtId="2" fontId="0" fillId="0" borderId="38" xfId="0" applyNumberFormat="1" applyFont="1" applyBorder="1" applyAlignment="1" applyProtection="1">
      <alignment horizontal="right"/>
      <protection/>
    </xf>
    <xf numFmtId="0" fontId="0" fillId="0" borderId="40" xfId="0" applyFont="1" applyFill="1" applyBorder="1" applyAlignment="1">
      <alignment wrapText="1"/>
    </xf>
    <xf numFmtId="0" fontId="11" fillId="26" borderId="3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wrapText="1"/>
    </xf>
    <xf numFmtId="2" fontId="11" fillId="0" borderId="38" xfId="0" applyNumberFormat="1" applyFont="1" applyFill="1" applyBorder="1" applyAlignment="1" applyProtection="1">
      <alignment horizontal="right"/>
      <protection/>
    </xf>
    <xf numFmtId="2" fontId="0" fillId="0" borderId="48" xfId="0" applyNumberFormat="1" applyFont="1" applyFill="1" applyBorder="1" applyAlignment="1">
      <alignment horizontal="right"/>
    </xf>
    <xf numFmtId="2" fontId="8" fillId="26" borderId="22" xfId="0" applyNumberFormat="1" applyFont="1" applyFill="1" applyBorder="1" applyAlignment="1" applyProtection="1">
      <alignment horizontal="right"/>
      <protection locked="0"/>
    </xf>
    <xf numFmtId="0" fontId="1" fillId="26" borderId="0" xfId="0" applyFont="1" applyFill="1" applyAlignment="1">
      <alignment/>
    </xf>
    <xf numFmtId="0" fontId="8" fillId="29" borderId="18" xfId="0" applyFont="1" applyFill="1" applyBorder="1" applyAlignment="1" applyProtection="1">
      <alignment horizontal="center"/>
      <protection locked="0"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/>
    </xf>
    <xf numFmtId="173" fontId="19" fillId="0" borderId="21" xfId="0" applyNumberFormat="1" applyFont="1" applyBorder="1" applyAlignment="1">
      <alignment horizontal="right"/>
    </xf>
    <xf numFmtId="173" fontId="19" fillId="0" borderId="37" xfId="0" applyNumberFormat="1" applyFont="1" applyBorder="1" applyAlignment="1">
      <alignment horizontal="right"/>
    </xf>
    <xf numFmtId="173" fontId="19" fillId="0" borderId="23" xfId="0" applyNumberFormat="1" applyFont="1" applyBorder="1" applyAlignment="1">
      <alignment horizontal="right"/>
    </xf>
    <xf numFmtId="0" fontId="8" fillId="29" borderId="18" xfId="0" applyFont="1" applyFill="1" applyBorder="1" applyAlignment="1" applyProtection="1">
      <alignment horizontal="center"/>
      <protection/>
    </xf>
    <xf numFmtId="0" fontId="19" fillId="28" borderId="10" xfId="0" applyFont="1" applyFill="1" applyBorder="1" applyAlignment="1">
      <alignment horizontal="left"/>
    </xf>
    <xf numFmtId="0" fontId="20" fillId="28" borderId="11" xfId="0" applyFont="1" applyFill="1" applyBorder="1" applyAlignment="1">
      <alignment horizontal="left"/>
    </xf>
    <xf numFmtId="0" fontId="20" fillId="28" borderId="46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6.28125" style="0" customWidth="1"/>
    <col min="4" max="4" width="5.57421875" style="0" hidden="1" customWidth="1"/>
    <col min="5" max="5" width="11.00390625" style="0" customWidth="1"/>
    <col min="6" max="6" width="8.00390625" style="0" customWidth="1"/>
    <col min="7" max="7" width="15.7109375" style="0" customWidth="1"/>
    <col min="8" max="8" width="6.140625" style="0" customWidth="1"/>
    <col min="10" max="10" width="10.00390625" style="0" customWidth="1"/>
    <col min="11" max="11" width="13.140625" style="0" customWidth="1"/>
    <col min="12" max="12" width="6.00390625" style="0" customWidth="1"/>
    <col min="13" max="13" width="11.8515625" style="0" customWidth="1"/>
    <col min="14" max="14" width="12.140625" style="0" customWidth="1"/>
  </cols>
  <sheetData>
    <row r="1" spans="2:9" ht="18">
      <c r="B1" s="83" t="s">
        <v>38</v>
      </c>
      <c r="C1" s="84"/>
      <c r="D1" s="85"/>
      <c r="E1" s="85"/>
      <c r="F1" s="85"/>
      <c r="G1" s="85"/>
      <c r="H1" s="85"/>
      <c r="I1" s="85"/>
    </row>
    <row r="2" spans="2:8" ht="23.25" customHeight="1" thickBot="1">
      <c r="B2" s="2"/>
      <c r="C2" s="74"/>
      <c r="D2" s="74"/>
      <c r="H2" s="17"/>
    </row>
    <row r="3" spans="1:13" ht="22.5" customHeight="1" thickBot="1">
      <c r="A3" s="102" t="s">
        <v>5</v>
      </c>
      <c r="B3" s="103" t="s">
        <v>4</v>
      </c>
      <c r="C3" s="104"/>
      <c r="D3" s="105"/>
      <c r="E3" s="106">
        <v>664</v>
      </c>
      <c r="F3" s="5"/>
      <c r="G3" s="10" t="s">
        <v>2</v>
      </c>
      <c r="H3" s="11"/>
      <c r="I3" s="12"/>
      <c r="J3" s="143">
        <v>198.09</v>
      </c>
      <c r="K3" s="18" t="s">
        <v>53</v>
      </c>
      <c r="L3" s="19"/>
      <c r="M3" s="19"/>
    </row>
    <row r="4" spans="1:13" ht="16.5" customHeight="1">
      <c r="A4" s="102" t="s">
        <v>6</v>
      </c>
      <c r="B4" s="3" t="s">
        <v>48</v>
      </c>
      <c r="C4" s="4"/>
      <c r="D4" s="6">
        <f>$J$3*60%</f>
        <v>118.854</v>
      </c>
      <c r="E4" s="109">
        <f>ROUNDDOWN(D4,2)</f>
        <v>118.85</v>
      </c>
      <c r="G4" s="22" t="s">
        <v>51</v>
      </c>
      <c r="H4" s="22"/>
      <c r="I4" s="22"/>
      <c r="J4" s="22"/>
      <c r="K4" s="14" t="s">
        <v>3</v>
      </c>
      <c r="L4" s="15"/>
      <c r="M4" s="15"/>
    </row>
    <row r="5" spans="1:10" ht="27" customHeight="1">
      <c r="A5" s="102" t="s">
        <v>7</v>
      </c>
      <c r="B5" s="9" t="s">
        <v>40</v>
      </c>
      <c r="C5" s="80">
        <v>5</v>
      </c>
      <c r="D5" s="6">
        <f>$J$3*25%</f>
        <v>49.5225</v>
      </c>
      <c r="E5" s="109">
        <f>ROUNDDOWN(D5,2)*C5</f>
        <v>247.60000000000002</v>
      </c>
      <c r="G5" s="21" t="s">
        <v>50</v>
      </c>
      <c r="H5" s="21"/>
      <c r="I5" s="21"/>
      <c r="J5" s="21"/>
    </row>
    <row r="6" spans="1:10" ht="18" customHeight="1">
      <c r="A6" s="102" t="s">
        <v>8</v>
      </c>
      <c r="B6" s="107" t="s">
        <v>0</v>
      </c>
      <c r="C6" s="7"/>
      <c r="D6" s="108"/>
      <c r="E6" s="110">
        <f>E3-E4-E5</f>
        <v>297.54999999999995</v>
      </c>
      <c r="G6" s="21" t="s">
        <v>9</v>
      </c>
      <c r="H6" s="21"/>
      <c r="I6" s="21"/>
      <c r="J6" s="21"/>
    </row>
    <row r="7" spans="5:10" ht="12.75">
      <c r="E7" s="26"/>
      <c r="G7" s="21"/>
      <c r="H7" s="21"/>
      <c r="I7" s="21"/>
      <c r="J7" s="21"/>
    </row>
    <row r="8" spans="1:10" ht="27.75" customHeight="1">
      <c r="A8" s="111" t="s">
        <v>11</v>
      </c>
      <c r="B8" s="112" t="s">
        <v>41</v>
      </c>
      <c r="C8" s="116"/>
      <c r="D8" s="115">
        <f>$J$3*150%</f>
        <v>297.135</v>
      </c>
      <c r="E8" s="113">
        <f>ROUNDUP(D8,2)</f>
        <v>297.14</v>
      </c>
      <c r="G8" s="45" t="s">
        <v>52</v>
      </c>
      <c r="H8" s="23"/>
      <c r="I8" s="24"/>
      <c r="J8" s="21"/>
    </row>
    <row r="9" spans="1:10" ht="13.5">
      <c r="A9" s="111" t="s">
        <v>12</v>
      </c>
      <c r="B9" s="9" t="s">
        <v>10</v>
      </c>
      <c r="C9" s="101"/>
      <c r="D9" s="114">
        <f>D8/3</f>
        <v>99.045</v>
      </c>
      <c r="E9" s="140">
        <f>ROUNDUP(D9,2)</f>
        <v>99.05000000000001</v>
      </c>
      <c r="G9" s="25"/>
      <c r="H9" s="23"/>
      <c r="I9" s="24"/>
      <c r="J9" s="21"/>
    </row>
    <row r="10" spans="2:12" ht="12" customHeight="1" thickBot="1">
      <c r="B10" s="8"/>
      <c r="C10" s="8"/>
      <c r="E10" s="26"/>
      <c r="L10" s="63"/>
    </row>
    <row r="11" spans="1:12" ht="16.5" customHeight="1" thickBot="1">
      <c r="A11" s="48" t="s">
        <v>19</v>
      </c>
      <c r="B11" s="57" t="s">
        <v>18</v>
      </c>
      <c r="C11" s="58"/>
      <c r="D11" s="59"/>
      <c r="E11" s="123">
        <f>E6-E8</f>
        <v>0.40999999999996817</v>
      </c>
      <c r="G11" t="s">
        <v>28</v>
      </c>
      <c r="L11" s="63"/>
    </row>
    <row r="12" spans="1:12" s="21" customFormat="1" ht="14.25" thickBot="1">
      <c r="A12" s="56"/>
      <c r="B12" s="60"/>
      <c r="C12" s="25"/>
      <c r="E12" s="61"/>
      <c r="L12" s="63"/>
    </row>
    <row r="13" spans="1:14" ht="13.5">
      <c r="A13" s="111" t="s">
        <v>20</v>
      </c>
      <c r="B13" s="132" t="s">
        <v>14</v>
      </c>
      <c r="C13" s="133"/>
      <c r="D13" s="134"/>
      <c r="E13" s="135">
        <f>E9</f>
        <v>99.05000000000001</v>
      </c>
      <c r="G13" t="s">
        <v>24</v>
      </c>
      <c r="K13" s="95" t="s">
        <v>31</v>
      </c>
      <c r="L13" s="96"/>
      <c r="M13" s="95" t="s">
        <v>33</v>
      </c>
      <c r="N13" s="97"/>
    </row>
    <row r="14" spans="1:14" ht="13.5" thickBot="1">
      <c r="A14" s="111" t="s">
        <v>21</v>
      </c>
      <c r="B14" s="136" t="s">
        <v>17</v>
      </c>
      <c r="C14" s="53"/>
      <c r="D14" s="54"/>
      <c r="E14" s="137">
        <v>1</v>
      </c>
      <c r="K14" s="98" t="s">
        <v>46</v>
      </c>
      <c r="L14" s="99"/>
      <c r="M14" s="98" t="s">
        <v>32</v>
      </c>
      <c r="N14" s="100"/>
    </row>
    <row r="15" spans="1:14" ht="15">
      <c r="A15" s="111" t="s">
        <v>22</v>
      </c>
      <c r="B15" s="138" t="s">
        <v>25</v>
      </c>
      <c r="C15" s="101"/>
      <c r="D15" s="7"/>
      <c r="E15" s="139">
        <f>E14*E13</f>
        <v>99.05000000000001</v>
      </c>
      <c r="G15" t="s">
        <v>36</v>
      </c>
      <c r="K15" s="118">
        <v>466</v>
      </c>
      <c r="L15" s="65"/>
      <c r="M15" s="69">
        <v>1</v>
      </c>
      <c r="N15" s="66"/>
    </row>
    <row r="16" spans="1:14" ht="15.75" thickBot="1">
      <c r="A16" s="21"/>
      <c r="B16" s="34"/>
      <c r="C16" s="21"/>
      <c r="D16" s="21"/>
      <c r="E16" s="35"/>
      <c r="F16" s="21"/>
      <c r="G16" s="27"/>
      <c r="K16" s="119">
        <v>516</v>
      </c>
      <c r="L16" s="7"/>
      <c r="M16" s="70">
        <v>2</v>
      </c>
      <c r="N16" s="67"/>
    </row>
    <row r="17" spans="1:14" ht="16.5" thickBot="1">
      <c r="A17" s="49" t="s">
        <v>23</v>
      </c>
      <c r="B17" s="121" t="s">
        <v>15</v>
      </c>
      <c r="C17" s="42"/>
      <c r="D17" s="13"/>
      <c r="E17" s="127">
        <f>E11+E13*E14</f>
        <v>99.45999999999998</v>
      </c>
      <c r="G17" t="s">
        <v>27</v>
      </c>
      <c r="K17" s="119">
        <v>565</v>
      </c>
      <c r="L17" s="7"/>
      <c r="M17" s="70">
        <v>3</v>
      </c>
      <c r="N17" s="67"/>
    </row>
    <row r="18" spans="1:14" ht="15.75" thickBot="1">
      <c r="A18" s="101"/>
      <c r="B18" s="21"/>
      <c r="C18" s="21"/>
      <c r="D18" s="38"/>
      <c r="E18" s="128"/>
      <c r="K18" s="119">
        <v>614</v>
      </c>
      <c r="L18" s="7"/>
      <c r="M18" s="70">
        <v>4</v>
      </c>
      <c r="N18" s="67"/>
    </row>
    <row r="19" spans="1:14" ht="16.5" thickBot="1">
      <c r="A19" s="49" t="s">
        <v>26</v>
      </c>
      <c r="B19" s="122" t="s">
        <v>1</v>
      </c>
      <c r="C19" s="117"/>
      <c r="D19" s="13"/>
      <c r="E19" s="129">
        <f>E3-E17</f>
        <v>564.54</v>
      </c>
      <c r="G19" t="s">
        <v>29</v>
      </c>
      <c r="K19" s="120">
        <v>664</v>
      </c>
      <c r="L19" s="37"/>
      <c r="M19" s="64">
        <v>5</v>
      </c>
      <c r="N19" s="68"/>
    </row>
    <row r="22" spans="1:6" s="94" customFormat="1" ht="15">
      <c r="A22" s="124"/>
      <c r="B22" s="144" t="s">
        <v>43</v>
      </c>
      <c r="C22" s="145"/>
      <c r="D22" s="125"/>
      <c r="E22" s="145"/>
      <c r="F22" s="126"/>
    </row>
    <row r="23" spans="1:5" ht="12.75">
      <c r="A23" s="36"/>
      <c r="B23" s="44"/>
      <c r="C23" s="44"/>
      <c r="D23" s="44"/>
      <c r="E23" s="21"/>
    </row>
    <row r="24" spans="1:10" ht="15">
      <c r="A24" s="36"/>
      <c r="B24" s="150" t="s">
        <v>42</v>
      </c>
      <c r="C24" s="151"/>
      <c r="D24" s="151"/>
      <c r="E24" s="151"/>
      <c r="F24" s="151"/>
      <c r="G24" s="151"/>
      <c r="H24" s="151"/>
      <c r="I24" s="151"/>
      <c r="J24" s="152"/>
    </row>
  </sheetData>
  <sheetProtection sheet="1"/>
  <mergeCells count="1">
    <mergeCell ref="B24:J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6.28125" style="0" customWidth="1"/>
    <col min="4" max="4" width="5.57421875" style="0" hidden="1" customWidth="1"/>
    <col min="5" max="5" width="11.00390625" style="0" customWidth="1"/>
    <col min="6" max="6" width="8.00390625" style="0" customWidth="1"/>
    <col min="7" max="7" width="14.57421875" style="0" customWidth="1"/>
    <col min="8" max="8" width="6.140625" style="0" customWidth="1"/>
    <col min="10" max="10" width="10.00390625" style="0" customWidth="1"/>
    <col min="12" max="12" width="12.00390625" style="0" customWidth="1"/>
    <col min="14" max="14" width="12.7109375" style="0" customWidth="1"/>
  </cols>
  <sheetData>
    <row r="1" spans="2:3" ht="18">
      <c r="B1" s="86" t="s">
        <v>37</v>
      </c>
      <c r="C1" s="1"/>
    </row>
    <row r="2" spans="2:8" ht="23.25" customHeight="1" thickBot="1">
      <c r="B2" s="2"/>
      <c r="C2" s="74"/>
      <c r="D2" s="74"/>
      <c r="H2" s="17"/>
    </row>
    <row r="3" spans="1:14" ht="22.5" customHeight="1" thickBot="1">
      <c r="A3" s="87" t="s">
        <v>5</v>
      </c>
      <c r="B3" s="88" t="s">
        <v>4</v>
      </c>
      <c r="C3" s="75"/>
      <c r="D3" s="76"/>
      <c r="E3" s="141">
        <v>268.17</v>
      </c>
      <c r="F3" s="5"/>
      <c r="G3" s="10" t="s">
        <v>2</v>
      </c>
      <c r="H3" s="11"/>
      <c r="I3" s="12"/>
      <c r="J3" s="149">
        <f>'vyššia mzda'!J3</f>
        <v>198.09</v>
      </c>
      <c r="K3" s="18" t="str">
        <f>'vyššia mzda'!K3</f>
        <v>    platné od 1.7.2014 do 30.6.2015</v>
      </c>
      <c r="L3" s="19"/>
      <c r="M3" s="20"/>
      <c r="N3" s="19"/>
    </row>
    <row r="4" spans="1:14" ht="16.5" customHeight="1">
      <c r="A4" s="87" t="s">
        <v>6</v>
      </c>
      <c r="B4" s="89" t="s">
        <v>47</v>
      </c>
      <c r="C4" s="4"/>
      <c r="D4" s="6">
        <f>$J$3*60%</f>
        <v>118.854</v>
      </c>
      <c r="E4" s="77">
        <f>ROUNDDOWN(D4,2)</f>
        <v>118.85</v>
      </c>
      <c r="G4" s="22" t="s">
        <v>49</v>
      </c>
      <c r="H4" s="22"/>
      <c r="I4" s="22"/>
      <c r="J4" s="22"/>
      <c r="K4" s="14" t="s">
        <v>3</v>
      </c>
      <c r="L4" s="15"/>
      <c r="M4" s="16"/>
      <c r="N4" s="15"/>
    </row>
    <row r="5" spans="1:10" ht="27" customHeight="1">
      <c r="A5" s="87" t="s">
        <v>7</v>
      </c>
      <c r="B5" s="90" t="s">
        <v>40</v>
      </c>
      <c r="C5" s="80">
        <v>2</v>
      </c>
      <c r="D5" s="6">
        <f>$J$3*25%</f>
        <v>49.5225</v>
      </c>
      <c r="E5" s="77">
        <f>ROUNDDOWN(D5,2)*C5</f>
        <v>99.04</v>
      </c>
      <c r="G5" s="21" t="str">
        <f>'vyššia mzda'!G5</f>
        <v>C = ( živ.min. x 0,25 ) x počet vyživovaných osôb</v>
      </c>
      <c r="H5" s="21"/>
      <c r="I5" s="21"/>
      <c r="J5" s="21"/>
    </row>
    <row r="6" spans="1:10" ht="18" customHeight="1" thickBot="1">
      <c r="A6" s="87" t="s">
        <v>8</v>
      </c>
      <c r="B6" s="91" t="s">
        <v>0</v>
      </c>
      <c r="C6" s="37"/>
      <c r="D6" s="78"/>
      <c r="E6" s="79">
        <f>E3-E4-E5</f>
        <v>50.280000000000015</v>
      </c>
      <c r="G6" s="21" t="s">
        <v>9</v>
      </c>
      <c r="H6" s="21"/>
      <c r="I6" s="21"/>
      <c r="J6" s="21"/>
    </row>
    <row r="7" spans="5:10" ht="12.75">
      <c r="E7" s="26"/>
      <c r="G7" s="21"/>
      <c r="H7" s="21"/>
      <c r="I7" s="21"/>
      <c r="J7" s="21"/>
    </row>
    <row r="8" spans="1:10" ht="35.25" customHeight="1" hidden="1">
      <c r="A8" s="49" t="s">
        <v>11</v>
      </c>
      <c r="B8" s="28" t="s">
        <v>13</v>
      </c>
      <c r="C8" s="29"/>
      <c r="D8" s="72">
        <f>$J$3*150%</f>
        <v>297.135</v>
      </c>
      <c r="E8" s="30">
        <f>$J$3*150%</f>
        <v>297.135</v>
      </c>
      <c r="G8" s="45" t="s">
        <v>16</v>
      </c>
      <c r="H8" s="23"/>
      <c r="I8" s="24"/>
      <c r="J8" s="21"/>
    </row>
    <row r="9" spans="1:14" ht="14.25" hidden="1" thickBot="1">
      <c r="A9" s="49" t="s">
        <v>12</v>
      </c>
      <c r="B9" s="31" t="s">
        <v>10</v>
      </c>
      <c r="C9" s="32"/>
      <c r="D9" s="73">
        <f>D8/3</f>
        <v>99.045</v>
      </c>
      <c r="E9" s="33">
        <f>E8/3</f>
        <v>99.045</v>
      </c>
      <c r="G9" s="25"/>
      <c r="H9" s="23"/>
      <c r="I9" s="24"/>
      <c r="J9" s="21"/>
      <c r="M9" s="36"/>
      <c r="N9" s="36"/>
    </row>
    <row r="10" spans="2:14" ht="14.25" thickBot="1">
      <c r="B10" s="8"/>
      <c r="C10" s="8"/>
      <c r="E10" s="26"/>
      <c r="M10" s="36"/>
      <c r="N10" s="36"/>
    </row>
    <row r="11" spans="1:14" ht="13.5">
      <c r="A11" s="49" t="s">
        <v>20</v>
      </c>
      <c r="B11" s="46" t="s">
        <v>14</v>
      </c>
      <c r="C11" s="43"/>
      <c r="D11" s="92"/>
      <c r="E11" s="62">
        <f>E6/3</f>
        <v>16.760000000000005</v>
      </c>
      <c r="G11" t="s">
        <v>44</v>
      </c>
      <c r="I11" s="95" t="s">
        <v>31</v>
      </c>
      <c r="J11" s="96"/>
      <c r="K11" s="95" t="s">
        <v>45</v>
      </c>
      <c r="L11" s="97"/>
      <c r="M11" s="44"/>
      <c r="N11" s="44"/>
    </row>
    <row r="12" spans="1:14" ht="13.5" thickBot="1">
      <c r="A12" s="49" t="s">
        <v>21</v>
      </c>
      <c r="B12" s="52" t="s">
        <v>17</v>
      </c>
      <c r="C12" s="53"/>
      <c r="D12" s="82"/>
      <c r="E12" s="81">
        <v>1</v>
      </c>
      <c r="I12" s="98" t="s">
        <v>34</v>
      </c>
      <c r="J12" s="99"/>
      <c r="K12" s="98" t="s">
        <v>32</v>
      </c>
      <c r="L12" s="100"/>
      <c r="M12" s="71"/>
      <c r="N12" s="36"/>
    </row>
    <row r="13" spans="1:14" ht="15.75" thickBot="1">
      <c r="A13" s="49" t="s">
        <v>22</v>
      </c>
      <c r="B13" s="47" t="s">
        <v>25</v>
      </c>
      <c r="C13" s="32"/>
      <c r="D13" s="37"/>
      <c r="E13" s="55">
        <f>E12*E11</f>
        <v>16.760000000000005</v>
      </c>
      <c r="G13" t="s">
        <v>35</v>
      </c>
      <c r="I13" s="146">
        <f>'vyššia mzda'!K15</f>
        <v>466</v>
      </c>
      <c r="J13" s="65"/>
      <c r="K13" s="69">
        <v>1</v>
      </c>
      <c r="L13" s="66"/>
      <c r="M13" s="71"/>
      <c r="N13" s="36"/>
    </row>
    <row r="14" spans="1:14" ht="15.75" thickBot="1">
      <c r="A14" s="21"/>
      <c r="B14" s="34"/>
      <c r="C14" s="21"/>
      <c r="D14" s="21"/>
      <c r="E14" s="35"/>
      <c r="F14" s="21"/>
      <c r="G14" s="27"/>
      <c r="I14" s="147">
        <f>'vyššia mzda'!K16</f>
        <v>516</v>
      </c>
      <c r="J14" s="7"/>
      <c r="K14" s="70">
        <v>2</v>
      </c>
      <c r="L14" s="67"/>
      <c r="M14" s="71"/>
      <c r="N14" s="36"/>
    </row>
    <row r="15" spans="1:14" ht="16.5" thickBot="1">
      <c r="A15" s="49" t="s">
        <v>23</v>
      </c>
      <c r="B15" s="41" t="s">
        <v>15</v>
      </c>
      <c r="C15" s="42"/>
      <c r="D15" s="13"/>
      <c r="E15" s="130">
        <f>E11*E12</f>
        <v>16.760000000000005</v>
      </c>
      <c r="G15" t="s">
        <v>30</v>
      </c>
      <c r="I15" s="147">
        <f>'vyššia mzda'!K17</f>
        <v>565</v>
      </c>
      <c r="J15" s="7"/>
      <c r="K15" s="70">
        <v>3</v>
      </c>
      <c r="L15" s="67"/>
      <c r="M15" s="71"/>
      <c r="N15" s="36"/>
    </row>
    <row r="16" spans="1:14" ht="15.75" thickBot="1">
      <c r="A16" s="51"/>
      <c r="B16" s="38"/>
      <c r="C16" s="38"/>
      <c r="D16" s="38"/>
      <c r="E16" s="50"/>
      <c r="I16" s="147">
        <f>'vyššia mzda'!K18</f>
        <v>614</v>
      </c>
      <c r="J16" s="7"/>
      <c r="K16" s="70">
        <v>4</v>
      </c>
      <c r="L16" s="67"/>
      <c r="M16" s="71"/>
      <c r="N16" s="36"/>
    </row>
    <row r="17" spans="1:14" ht="16.5" thickBot="1">
      <c r="A17" s="49" t="s">
        <v>26</v>
      </c>
      <c r="B17" s="39" t="s">
        <v>1</v>
      </c>
      <c r="C17" s="40"/>
      <c r="D17" s="13"/>
      <c r="E17" s="131">
        <f>E3-E15</f>
        <v>251.41000000000003</v>
      </c>
      <c r="G17" t="s">
        <v>29</v>
      </c>
      <c r="I17" s="148">
        <f>'vyššia mzda'!K19</f>
        <v>664</v>
      </c>
      <c r="J17" s="37"/>
      <c r="K17" s="64">
        <v>5</v>
      </c>
      <c r="L17" s="68"/>
      <c r="M17" s="36"/>
      <c r="N17" s="36"/>
    </row>
    <row r="18" spans="13:14" ht="12.75">
      <c r="M18" s="36"/>
      <c r="N18" s="36"/>
    </row>
    <row r="19" spans="2:5" ht="12.75">
      <c r="B19" s="142" t="s">
        <v>39</v>
      </c>
      <c r="C19" s="142"/>
      <c r="D19" s="93"/>
      <c r="E19" s="142"/>
    </row>
    <row r="20" spans="1:5" ht="12.75">
      <c r="A20" s="36"/>
      <c r="B20" s="44"/>
      <c r="C20" s="44"/>
      <c r="D20" s="44"/>
      <c r="E20" s="21"/>
    </row>
    <row r="21" spans="1:5" ht="12.75">
      <c r="A21" s="36"/>
      <c r="B21" s="44"/>
      <c r="C21" s="44"/>
      <c r="D21" s="44"/>
      <c r="E21" s="21"/>
    </row>
    <row r="22" spans="1:5" ht="12.75">
      <c r="A22" s="36"/>
      <c r="B22" s="21"/>
      <c r="C22" s="21"/>
      <c r="D22" s="21"/>
      <c r="E22" s="21"/>
    </row>
  </sheetData>
  <sheetProtection sheet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GOLIAN</cp:lastModifiedBy>
  <dcterms:created xsi:type="dcterms:W3CDTF">2009-07-02T11:13:53Z</dcterms:created>
  <dcterms:modified xsi:type="dcterms:W3CDTF">2014-09-30T13:09:54Z</dcterms:modified>
  <cp:category/>
  <cp:version/>
  <cp:contentType/>
  <cp:contentStatus/>
</cp:coreProperties>
</file>