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510" windowHeight="9435" activeTab="0"/>
  </bookViews>
  <sheets>
    <sheet name="Tuzemské cesty" sheetId="1" r:id="rId1"/>
    <sheet name="Zahraničné cesty" sheetId="2" r:id="rId2"/>
    <sheet name="Tabuľka náhrad" sheetId="3" r:id="rId3"/>
  </sheets>
  <definedNames>
    <definedName name="ddd" localSheetId="1">'Tabuľka náhrad'!$A$2:$A$34</definedName>
    <definedName name="Krajiny">'Zahraničné cesty'!$C$3</definedName>
    <definedName name="Vreckové" localSheetId="1">'Zahraničné cesty'!$C$16</definedName>
  </definedNames>
  <calcPr fullCalcOnLoad="1"/>
</workbook>
</file>

<file path=xl/comments2.xml><?xml version="1.0" encoding="utf-8"?>
<comments xmlns="http://schemas.openxmlformats.org/spreadsheetml/2006/main">
  <authors>
    <author>Pavol_Kukučka</author>
  </authors>
  <commentList>
    <comment ref="C3" authorId="0">
      <text>
        <r>
          <rPr>
            <b/>
            <sz val="8"/>
            <rFont val="Tahoma"/>
            <family val="0"/>
          </rPr>
          <t>Pavol_Kukučka: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Pavol_Kukučka</author>
  </authors>
  <commentList>
    <comment ref="J19" authorId="0">
      <text>
        <r>
          <rPr>
            <b/>
            <sz val="8"/>
            <rFont val="Tahoma"/>
            <family val="0"/>
          </rPr>
          <t>Pavol_Kukučka: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<sst xmlns="http://schemas.openxmlformats.org/spreadsheetml/2006/main" count="633" uniqueCount="253">
  <si>
    <t>&gt; 18 hodín</t>
  </si>
  <si>
    <t>poskytnuté:</t>
  </si>
  <si>
    <t>raňajky</t>
  </si>
  <si>
    <t xml:space="preserve">obed </t>
  </si>
  <si>
    <t>večera</t>
  </si>
  <si>
    <t>raňajky + obed</t>
  </si>
  <si>
    <t>obed + večera</t>
  </si>
  <si>
    <t>raňajky + večera</t>
  </si>
  <si>
    <t>celodenná strava</t>
  </si>
  <si>
    <t>Vreckové:</t>
  </si>
  <si>
    <t xml:space="preserve">Krajina </t>
  </si>
  <si>
    <t xml:space="preserve">Menový kód </t>
  </si>
  <si>
    <t xml:space="preserve">Mena </t>
  </si>
  <si>
    <t xml:space="preserve">Afganistan </t>
  </si>
  <si>
    <t xml:space="preserve">euro </t>
  </si>
  <si>
    <t xml:space="preserve">Albánsko </t>
  </si>
  <si>
    <t xml:space="preserve">Alžírsko </t>
  </si>
  <si>
    <t xml:space="preserve">americký dolár </t>
  </si>
  <si>
    <t xml:space="preserve">Andorra </t>
  </si>
  <si>
    <t xml:space="preserve">Angola </t>
  </si>
  <si>
    <t xml:space="preserve">Anguilla </t>
  </si>
  <si>
    <t xml:space="preserve">Antigua a Barbuda </t>
  </si>
  <si>
    <t xml:space="preserve">Argentína </t>
  </si>
  <si>
    <t xml:space="preserve">Arménsko </t>
  </si>
  <si>
    <t xml:space="preserve">Aruba </t>
  </si>
  <si>
    <t xml:space="preserve">Austrália </t>
  </si>
  <si>
    <t xml:space="preserve">austrálsky dolár </t>
  </si>
  <si>
    <t xml:space="preserve">Azerbajdžan </t>
  </si>
  <si>
    <t xml:space="preserve">Bahamy </t>
  </si>
  <si>
    <t xml:space="preserve">Bahrajn </t>
  </si>
  <si>
    <t xml:space="preserve">Bangladéš </t>
  </si>
  <si>
    <t xml:space="preserve">Barbados </t>
  </si>
  <si>
    <t xml:space="preserve">Belgicko </t>
  </si>
  <si>
    <t xml:space="preserve">Belize </t>
  </si>
  <si>
    <t xml:space="preserve">Benin </t>
  </si>
  <si>
    <t xml:space="preserve">Bermudy </t>
  </si>
  <si>
    <t xml:space="preserve">Bhután </t>
  </si>
  <si>
    <t xml:space="preserve">Bielorusko </t>
  </si>
  <si>
    <t xml:space="preserve">Bolívia </t>
  </si>
  <si>
    <t xml:space="preserve">Bosna a Hercegovina </t>
  </si>
  <si>
    <t xml:space="preserve">Botswana </t>
  </si>
  <si>
    <t xml:space="preserve">Brazília </t>
  </si>
  <si>
    <t xml:space="preserve">Brunej </t>
  </si>
  <si>
    <t xml:space="preserve">Bulharsko </t>
  </si>
  <si>
    <t xml:space="preserve">Burkina </t>
  </si>
  <si>
    <t xml:space="preserve">Burundi </t>
  </si>
  <si>
    <t xml:space="preserve">Curacao </t>
  </si>
  <si>
    <t xml:space="preserve">Cyprus </t>
  </si>
  <si>
    <t xml:space="preserve">Čad </t>
  </si>
  <si>
    <t xml:space="preserve">Česko </t>
  </si>
  <si>
    <t xml:space="preserve">česká koruna </t>
  </si>
  <si>
    <t xml:space="preserve">Čile </t>
  </si>
  <si>
    <t xml:space="preserve">Čierna Hora </t>
  </si>
  <si>
    <t xml:space="preserve">Čína </t>
  </si>
  <si>
    <t xml:space="preserve">Dánsko </t>
  </si>
  <si>
    <t xml:space="preserve">dánska koruna </t>
  </si>
  <si>
    <t xml:space="preserve">Dominika </t>
  </si>
  <si>
    <t xml:space="preserve">Dominikánska republika </t>
  </si>
  <si>
    <t xml:space="preserve">Džibutsko </t>
  </si>
  <si>
    <t xml:space="preserve">Egypt </t>
  </si>
  <si>
    <t xml:space="preserve">Ekvádor </t>
  </si>
  <si>
    <t xml:space="preserve">Eritrea </t>
  </si>
  <si>
    <t xml:space="preserve">Estónsko </t>
  </si>
  <si>
    <t xml:space="preserve">Etiópia </t>
  </si>
  <si>
    <t xml:space="preserve">Fidži </t>
  </si>
  <si>
    <t xml:space="preserve">Filipíny </t>
  </si>
  <si>
    <t xml:space="preserve">Fínsko </t>
  </si>
  <si>
    <t xml:space="preserve">Francúzsko </t>
  </si>
  <si>
    <t xml:space="preserve">Francúzska Polynézia </t>
  </si>
  <si>
    <t xml:space="preserve">Gabon </t>
  </si>
  <si>
    <t xml:space="preserve">Gambia </t>
  </si>
  <si>
    <t xml:space="preserve">Ghana </t>
  </si>
  <si>
    <t xml:space="preserve">Gibraltár </t>
  </si>
  <si>
    <t xml:space="preserve">Grécko </t>
  </si>
  <si>
    <t xml:space="preserve">Grenada </t>
  </si>
  <si>
    <t xml:space="preserve">Gruzínsko </t>
  </si>
  <si>
    <t xml:space="preserve">Guadeloupe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</si>
  <si>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</si>
  <si>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</si>
  <si>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</si>
  <si>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</si>
  <si>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</si>
  <si>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Holandsko </t>
  </si>
  <si>
    <t xml:space="preserve">Honduras </t>
  </si>
  <si>
    <t xml:space="preserve">Hongkong </t>
  </si>
  <si>
    <t xml:space="preserve">Chorvátsko </t>
  </si>
  <si>
    <t xml:space="preserve">India </t>
  </si>
  <si>
    <t xml:space="preserve">Indonézia </t>
  </si>
  <si>
    <t xml:space="preserve">Irak </t>
  </si>
  <si>
    <t xml:space="preserve">Irán </t>
  </si>
  <si>
    <t xml:space="preserve">Írsko </t>
  </si>
  <si>
    <t xml:space="preserve">Island </t>
  </si>
  <si>
    <t xml:space="preserve">Izrael </t>
  </si>
  <si>
    <t xml:space="preserve">Jamajka </t>
  </si>
  <si>
    <t xml:space="preserve">Japonsko </t>
  </si>
  <si>
    <t xml:space="preserve">japonský jen </t>
  </si>
  <si>
    <t xml:space="preserve">Jemen </t>
  </si>
  <si>
    <t xml:space="preserve">Jordánsko </t>
  </si>
  <si>
    <t xml:space="preserve">Južná Afrika </t>
  </si>
  <si>
    <t xml:space="preserve">Kambodža </t>
  </si>
  <si>
    <t xml:space="preserve">Kamerun </t>
  </si>
  <si>
    <t xml:space="preserve">Kanada </t>
  </si>
  <si>
    <t xml:space="preserve">kanadský dolár </t>
  </si>
  <si>
    <t xml:space="preserve">Kapverdy </t>
  </si>
  <si>
    <t xml:space="preserve">Katar </t>
  </si>
  <si>
    <t xml:space="preserve">Kazachstan </t>
  </si>
  <si>
    <t xml:space="preserve">Keňa </t>
  </si>
  <si>
    <t xml:space="preserve">Kirgizsko </t>
  </si>
  <si>
    <t xml:space="preserve">Kolumbia </t>
  </si>
  <si>
    <t xml:space="preserve">Komory </t>
  </si>
  <si>
    <t xml:space="preserve">Konžská demokratická republika </t>
  </si>
  <si>
    <t xml:space="preserve">Konžská republika </t>
  </si>
  <si>
    <t xml:space="preserve">Kórejská ľudovodemokratická republika </t>
  </si>
  <si>
    <t xml:space="preserve">Kórejská republika </t>
  </si>
  <si>
    <t xml:space="preserve">Kostarika </t>
  </si>
  <si>
    <t xml:space="preserve">Kuba </t>
  </si>
  <si>
    <t xml:space="preserve">Kuvajt </t>
  </si>
  <si>
    <t xml:space="preserve">Laos </t>
  </si>
  <si>
    <t xml:space="preserve">Lesotho </t>
  </si>
  <si>
    <t xml:space="preserve">Libanon </t>
  </si>
  <si>
    <t xml:space="preserve">Libéria </t>
  </si>
  <si>
    <t xml:space="preserve">Líbya </t>
  </si>
  <si>
    <t xml:space="preserve">Lichtenštajnsko </t>
  </si>
  <si>
    <t xml:space="preserve">švajčiarsky frank </t>
  </si>
  <si>
    <t xml:space="preserve">Litva </t>
  </si>
  <si>
    <t xml:space="preserve">Lotyšsko </t>
  </si>
  <si>
    <t xml:space="preserve">Luxembursko </t>
  </si>
  <si>
    <t xml:space="preserve">Macao </t>
  </si>
  <si>
    <t xml:space="preserve">Macedónsko </t>
  </si>
  <si>
    <t xml:space="preserve">Madagaskar </t>
  </si>
  <si>
    <t xml:space="preserve">Maďarsko </t>
  </si>
  <si>
    <t xml:space="preserve">Malajzia </t>
  </si>
  <si>
    <t xml:space="preserve">Malawi </t>
  </si>
  <si>
    <t xml:space="preserve">Maldivy </t>
  </si>
  <si>
    <t xml:space="preserve">Mali </t>
  </si>
  <si>
    <t xml:space="preserve">Malta </t>
  </si>
  <si>
    <t xml:space="preserve">Maroko </t>
  </si>
  <si>
    <t xml:space="preserve">Martinik </t>
  </si>
  <si>
    <t xml:space="preserve">Maurícius </t>
  </si>
  <si>
    <t xml:space="preserve">Mauritánia </t>
  </si>
  <si>
    <t xml:space="preserve">Mexiko </t>
  </si>
  <si>
    <t xml:space="preserve">Mjanmarsko </t>
  </si>
  <si>
    <t xml:space="preserve">Moldavsko </t>
  </si>
  <si>
    <t xml:space="preserve">Monako </t>
  </si>
  <si>
    <t xml:space="preserve">Mongolsko </t>
  </si>
  <si>
    <t xml:space="preserve">Mozambik </t>
  </si>
  <si>
    <t xml:space="preserve">Namíbia </t>
  </si>
  <si>
    <t xml:space="preserve">Nemecko </t>
  </si>
  <si>
    <t xml:space="preserve">Nepál </t>
  </si>
  <si>
    <t xml:space="preserve">Niger </t>
  </si>
  <si>
    <t xml:space="preserve">Nigéria </t>
  </si>
  <si>
    <t xml:space="preserve">Nikaragua </t>
  </si>
  <si>
    <t xml:space="preserve">Nórsko </t>
  </si>
  <si>
    <t xml:space="preserve">nórska koruna </t>
  </si>
  <si>
    <t xml:space="preserve">Nový Zéland </t>
  </si>
  <si>
    <t xml:space="preserve">Omán </t>
  </si>
  <si>
    <t xml:space="preserve">Pakistan </t>
  </si>
  <si>
    <t xml:space="preserve">Panama </t>
  </si>
  <si>
    <t xml:space="preserve">Papua-Nová Guinea </t>
  </si>
  <si>
    <t xml:space="preserve">Paraguaj </t>
  </si>
  <si>
    <t xml:space="preserve">Peru </t>
  </si>
  <si>
    <t xml:space="preserve">Pobrežie Slonoviny </t>
  </si>
  <si>
    <t xml:space="preserve">Poľsko </t>
  </si>
  <si>
    <t xml:space="preserve">Portoriko </t>
  </si>
  <si>
    <t xml:space="preserve">Portugalsko a Azory </t>
  </si>
  <si>
    <t xml:space="preserve">Rakúsko </t>
  </si>
  <si>
    <t xml:space="preserve">Rovníková Guinea </t>
  </si>
  <si>
    <t xml:space="preserve">Rumunsko </t>
  </si>
  <si>
    <t xml:space="preserve">Rusko </t>
  </si>
  <si>
    <t xml:space="preserve">Rwanda </t>
  </si>
  <si>
    <t xml:space="preserve">Salvádor </t>
  </si>
  <si>
    <t xml:space="preserve">Samoa </t>
  </si>
  <si>
    <t xml:space="preserve">San Maríno </t>
  </si>
  <si>
    <t xml:space="preserve">Saudská Arábia </t>
  </si>
  <si>
    <t xml:space="preserve">Senegal </t>
  </si>
  <si>
    <t xml:space="preserve">Seychely </t>
  </si>
  <si>
    <t xml:space="preserve">Sierra Leone </t>
  </si>
  <si>
    <t xml:space="preserve">Singapur </t>
  </si>
  <si>
    <t xml:space="preserve">Slovinsko </t>
  </si>
  <si>
    <t xml:space="preserve">Somálsko </t>
  </si>
  <si>
    <t xml:space="preserve">Spojené arabské emiráty </t>
  </si>
  <si>
    <t xml:space="preserve">Spojené kráľovstvo </t>
  </si>
  <si>
    <t xml:space="preserve">anglická libra </t>
  </si>
  <si>
    <t xml:space="preserve">Spojené štáty </t>
  </si>
  <si>
    <t xml:space="preserve">Srbsko </t>
  </si>
  <si>
    <t xml:space="preserve">Srí Lanka </t>
  </si>
  <si>
    <t xml:space="preserve">Stredoafrická republika </t>
  </si>
  <si>
    <t xml:space="preserve">Sudán </t>
  </si>
  <si>
    <t xml:space="preserve">Surinam </t>
  </si>
  <si>
    <t xml:space="preserve">Svazijsko </t>
  </si>
  <si>
    <t xml:space="preserve">Svätá Lucia </t>
  </si>
  <si>
    <t xml:space="preserve">Svätý Krištof a Nevis </t>
  </si>
  <si>
    <t xml:space="preserve">Svätý Tomáš a Princov Ostrov </t>
  </si>
  <si>
    <t xml:space="preserve">Sýria </t>
  </si>
  <si>
    <t xml:space="preserve">Španielsko a Kanárske ostrovy </t>
  </si>
  <si>
    <t xml:space="preserve">Švajčiarsko </t>
  </si>
  <si>
    <t xml:space="preserve">Švédsko </t>
  </si>
  <si>
    <t xml:space="preserve">švédska koruna </t>
  </si>
  <si>
    <t xml:space="preserve">Tadžikistan </t>
  </si>
  <si>
    <t xml:space="preserve">Taiwan </t>
  </si>
  <si>
    <t xml:space="preserve">Taliansko </t>
  </si>
  <si>
    <t xml:space="preserve">Tanzánia </t>
  </si>
  <si>
    <t xml:space="preserve">Thajsko </t>
  </si>
  <si>
    <t xml:space="preserve">Togo </t>
  </si>
  <si>
    <t xml:space="preserve">Trinidad a Tobago </t>
  </si>
  <si>
    <t xml:space="preserve">Tunisko </t>
  </si>
  <si>
    <t xml:space="preserve">Turecko </t>
  </si>
  <si>
    <t xml:space="preserve">Turkménsko </t>
  </si>
  <si>
    <t xml:space="preserve">Uganda </t>
  </si>
  <si>
    <t xml:space="preserve">Ukrajina </t>
  </si>
  <si>
    <t xml:space="preserve">Uruguaj </t>
  </si>
  <si>
    <t xml:space="preserve">Uzbekistan </t>
  </si>
  <si>
    <t xml:space="preserve">Vatikán </t>
  </si>
  <si>
    <t xml:space="preserve">Venezuela </t>
  </si>
  <si>
    <t xml:space="preserve">Vietnam </t>
  </si>
  <si>
    <t xml:space="preserve">Zambia </t>
  </si>
  <si>
    <t xml:space="preserve">Zimbabwe </t>
  </si>
  <si>
    <t>Základná sadzba</t>
  </si>
  <si>
    <t>Kód desatiny</t>
  </si>
  <si>
    <t>EUR</t>
  </si>
  <si>
    <t>USD</t>
  </si>
  <si>
    <t>AUD</t>
  </si>
  <si>
    <t>CZK</t>
  </si>
  <si>
    <t>DKK</t>
  </si>
  <si>
    <t>JPY</t>
  </si>
  <si>
    <t>CAD</t>
  </si>
  <si>
    <t>CHF</t>
  </si>
  <si>
    <t>NOK</t>
  </si>
  <si>
    <t>GBP</t>
  </si>
  <si>
    <t>SEK</t>
  </si>
  <si>
    <t>Poradie</t>
  </si>
  <si>
    <t>Mena</t>
  </si>
  <si>
    <t>Suma</t>
  </si>
  <si>
    <t>&gt; 12 hodín</t>
  </si>
  <si>
    <t>Mena :</t>
  </si>
  <si>
    <t xml:space="preserve">Krajina :  </t>
  </si>
  <si>
    <t>Trvanie zahraničnej cesty</t>
  </si>
  <si>
    <t>Základný nárok v</t>
  </si>
  <si>
    <t>0 - 6 hodín</t>
  </si>
  <si>
    <t>krátenie</t>
  </si>
  <si>
    <t>6 - 12 hodín</t>
  </si>
  <si>
    <t>nič</t>
  </si>
  <si>
    <t>dostane</t>
  </si>
  <si>
    <t>nemá nárok na stravné</t>
  </si>
  <si>
    <t>5 - 12 hodín</t>
  </si>
  <si>
    <t>12 - 18 hodín</t>
  </si>
  <si>
    <t>Trvanie služobnej cesty</t>
  </si>
  <si>
    <t>Postup :</t>
  </si>
  <si>
    <t>1. vyberte si krajinu zahraničnej služobnej cesty</t>
  </si>
  <si>
    <t xml:space="preserve">2. zadajte výšku percenta vreckového </t>
  </si>
  <si>
    <t>poskytnuté stravovanie:</t>
  </si>
  <si>
    <t>Pri zmene výšky stravného zadajte nové údaje do riadku Základný nárok v EUR</t>
  </si>
  <si>
    <t>Základný nárok v €</t>
  </si>
</sst>
</file>

<file path=xl/styles.xml><?xml version="1.0" encoding="utf-8"?>
<styleSheet xmlns="http://schemas.openxmlformats.org/spreadsheetml/2006/main">
  <numFmts count="3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0"/>
    <numFmt numFmtId="181" formatCode="#,##0.00\ _€"/>
    <numFmt numFmtId="182" formatCode="#,##0.00\ &quot;€&quot;"/>
    <numFmt numFmtId="183" formatCode="0.000"/>
    <numFmt numFmtId="184" formatCode="#,##0.000\ &quot;€&quot;"/>
    <numFmt numFmtId="185" formatCode="#,##0.000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color indexed="60"/>
      <name val="Calibri"/>
      <family val="0"/>
    </font>
    <font>
      <b/>
      <sz val="11"/>
      <color indexed="1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8"/>
      <name val="Calibri"/>
      <family val="0"/>
    </font>
    <font>
      <sz val="12"/>
      <color indexed="18"/>
      <name val="Calibri"/>
      <family val="0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33" borderId="11" xfId="0" applyFont="1" applyFill="1" applyBorder="1" applyAlignment="1">
      <alignment horizontal="center"/>
    </xf>
    <xf numFmtId="0" fontId="5" fillId="0" borderId="12" xfId="0" applyFont="1" applyBorder="1" applyAlignment="1" applyProtection="1">
      <alignment/>
      <protection locked="0"/>
    </xf>
    <xf numFmtId="0" fontId="2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182" fontId="2" fillId="34" borderId="11" xfId="0" applyNumberFormat="1" applyFont="1" applyFill="1" applyBorder="1" applyAlignment="1">
      <alignment horizontal="center"/>
    </xf>
    <xf numFmtId="182" fontId="2" fillId="34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0" fontId="2" fillId="35" borderId="18" xfId="0" applyFont="1" applyFill="1" applyBorder="1" applyAlignment="1">
      <alignment horizontal="center"/>
    </xf>
    <xf numFmtId="181" fontId="8" fillId="35" borderId="19" xfId="0" applyNumberFormat="1" applyFont="1" applyFill="1" applyBorder="1" applyAlignment="1" applyProtection="1">
      <alignment/>
      <protection/>
    </xf>
    <xf numFmtId="0" fontId="2" fillId="34" borderId="18" xfId="0" applyFont="1" applyFill="1" applyBorder="1" applyAlignment="1">
      <alignment horizontal="center"/>
    </xf>
    <xf numFmtId="181" fontId="8" fillId="34" borderId="19" xfId="0" applyNumberFormat="1" applyFont="1" applyFill="1" applyBorder="1" applyAlignment="1" applyProtection="1">
      <alignment/>
      <protection/>
    </xf>
    <xf numFmtId="0" fontId="2" fillId="36" borderId="18" xfId="0" applyFont="1" applyFill="1" applyBorder="1" applyAlignment="1">
      <alignment horizontal="center"/>
    </xf>
    <xf numFmtId="181" fontId="8" fillId="36" borderId="19" xfId="0" applyNumberFormat="1" applyFont="1" applyFill="1" applyBorder="1" applyAlignment="1" applyProtection="1">
      <alignment/>
      <protection/>
    </xf>
    <xf numFmtId="181" fontId="9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2" xfId="0" applyNumberFormat="1" applyBorder="1" applyAlignment="1">
      <alignment/>
    </xf>
    <xf numFmtId="0" fontId="2" fillId="37" borderId="23" xfId="0" applyFont="1" applyFill="1" applyBorder="1" applyAlignment="1">
      <alignment horizontal="center"/>
    </xf>
    <xf numFmtId="9" fontId="2" fillId="38" borderId="24" xfId="0" applyNumberFormat="1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9" fontId="2" fillId="38" borderId="26" xfId="0" applyNumberFormat="1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10" fillId="38" borderId="28" xfId="0" applyFont="1" applyFill="1" applyBorder="1" applyAlignment="1">
      <alignment horizontal="center"/>
    </xf>
    <xf numFmtId="181" fontId="11" fillId="35" borderId="29" xfId="0" applyNumberFormat="1" applyFont="1" applyFill="1" applyBorder="1" applyAlignment="1">
      <alignment/>
    </xf>
    <xf numFmtId="181" fontId="11" fillId="36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9" fontId="3" fillId="39" borderId="31" xfId="0" applyNumberFormat="1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>
      <alignment horizontal="center"/>
    </xf>
    <xf numFmtId="181" fontId="12" fillId="35" borderId="29" xfId="0" applyNumberFormat="1" applyFont="1" applyFill="1" applyBorder="1" applyAlignment="1">
      <alignment/>
    </xf>
    <xf numFmtId="181" fontId="12" fillId="35" borderId="32" xfId="0" applyNumberFormat="1" applyFont="1" applyFill="1" applyBorder="1" applyAlignment="1">
      <alignment/>
    </xf>
    <xf numFmtId="181" fontId="12" fillId="36" borderId="32" xfId="0" applyNumberFormat="1" applyFont="1" applyFill="1" applyBorder="1" applyAlignment="1">
      <alignment/>
    </xf>
    <xf numFmtId="0" fontId="0" fillId="40" borderId="33" xfId="0" applyFill="1" applyBorder="1" applyAlignment="1">
      <alignment/>
    </xf>
    <xf numFmtId="2" fontId="3" fillId="35" borderId="34" xfId="0" applyNumberFormat="1" applyFont="1" applyFill="1" applyBorder="1" applyAlignment="1">
      <alignment horizontal="center"/>
    </xf>
    <xf numFmtId="2" fontId="3" fillId="34" borderId="34" xfId="0" applyNumberFormat="1" applyFont="1" applyFill="1" applyBorder="1" applyAlignment="1">
      <alignment horizontal="center"/>
    </xf>
    <xf numFmtId="181" fontId="11" fillId="34" borderId="29" xfId="0" applyNumberFormat="1" applyFont="1" applyFill="1" applyBorder="1" applyAlignment="1">
      <alignment/>
    </xf>
    <xf numFmtId="181" fontId="12" fillId="34" borderId="29" xfId="0" applyNumberFormat="1" applyFont="1" applyFill="1" applyBorder="1" applyAlignment="1">
      <alignment/>
    </xf>
    <xf numFmtId="181" fontId="12" fillId="34" borderId="32" xfId="0" applyNumberFormat="1" applyFont="1" applyFill="1" applyBorder="1" applyAlignment="1">
      <alignment/>
    </xf>
    <xf numFmtId="2" fontId="3" fillId="36" borderId="34" xfId="0" applyNumberFormat="1" applyFont="1" applyFill="1" applyBorder="1" applyAlignment="1">
      <alignment horizontal="center"/>
    </xf>
    <xf numFmtId="182" fontId="14" fillId="39" borderId="20" xfId="0" applyNumberFormat="1" applyFont="1" applyFill="1" applyBorder="1" applyAlignment="1" applyProtection="1">
      <alignment horizontal="center"/>
      <protection locked="0"/>
    </xf>
    <xf numFmtId="182" fontId="14" fillId="39" borderId="22" xfId="0" applyNumberFormat="1" applyFont="1" applyFill="1" applyBorder="1" applyAlignment="1" applyProtection="1">
      <alignment horizontal="center"/>
      <protection locked="0"/>
    </xf>
    <xf numFmtId="182" fontId="15" fillId="0" borderId="19" xfId="0" applyNumberFormat="1" applyFont="1" applyFill="1" applyBorder="1" applyAlignment="1" applyProtection="1">
      <alignment horizontal="center"/>
      <protection locked="0"/>
    </xf>
    <xf numFmtId="182" fontId="15" fillId="0" borderId="35" xfId="0" applyNumberFormat="1" applyFont="1" applyFill="1" applyBorder="1" applyAlignment="1" applyProtection="1">
      <alignment horizontal="center"/>
      <protection locked="0"/>
    </xf>
    <xf numFmtId="182" fontId="16" fillId="41" borderId="29" xfId="0" applyNumberFormat="1" applyFont="1" applyFill="1" applyBorder="1" applyAlignment="1">
      <alignment horizontal="center"/>
    </xf>
    <xf numFmtId="182" fontId="16" fillId="35" borderId="21" xfId="0" applyNumberFormat="1" applyFont="1" applyFill="1" applyBorder="1" applyAlignment="1">
      <alignment horizontal="center"/>
    </xf>
    <xf numFmtId="182" fontId="16" fillId="34" borderId="29" xfId="0" applyNumberFormat="1" applyFont="1" applyFill="1" applyBorder="1" applyAlignment="1">
      <alignment horizontal="center"/>
    </xf>
    <xf numFmtId="182" fontId="17" fillId="41" borderId="29" xfId="0" applyNumberFormat="1" applyFont="1" applyFill="1" applyBorder="1" applyAlignment="1">
      <alignment horizontal="center"/>
    </xf>
    <xf numFmtId="182" fontId="17" fillId="35" borderId="21" xfId="0" applyNumberFormat="1" applyFont="1" applyFill="1" applyBorder="1" applyAlignment="1">
      <alignment horizontal="center"/>
    </xf>
    <xf numFmtId="182" fontId="17" fillId="41" borderId="32" xfId="0" applyNumberFormat="1" applyFont="1" applyFill="1" applyBorder="1" applyAlignment="1">
      <alignment horizontal="center"/>
    </xf>
    <xf numFmtId="182" fontId="17" fillId="35" borderId="36" xfId="0" applyNumberFormat="1" applyFont="1" applyFill="1" applyBorder="1" applyAlignment="1">
      <alignment horizontal="center"/>
    </xf>
    <xf numFmtId="182" fontId="17" fillId="34" borderId="32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37" xfId="0" applyFont="1" applyBorder="1" applyAlignment="1">
      <alignment/>
    </xf>
    <xf numFmtId="0" fontId="18" fillId="0" borderId="21" xfId="0" applyFont="1" applyBorder="1" applyAlignment="1">
      <alignment horizontal="right"/>
    </xf>
    <xf numFmtId="9" fontId="20" fillId="38" borderId="24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183" fontId="18" fillId="0" borderId="38" xfId="0" applyNumberFormat="1" applyFont="1" applyBorder="1" applyAlignment="1">
      <alignment/>
    </xf>
    <xf numFmtId="9" fontId="20" fillId="38" borderId="26" xfId="0" applyNumberFormat="1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1" fillId="38" borderId="28" xfId="0" applyFont="1" applyFill="1" applyBorder="1" applyAlignment="1">
      <alignment horizontal="center"/>
    </xf>
    <xf numFmtId="9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182" fontId="13" fillId="41" borderId="20" xfId="0" applyNumberFormat="1" applyFont="1" applyFill="1" applyBorder="1" applyAlignment="1">
      <alignment horizontal="center"/>
    </xf>
    <xf numFmtId="182" fontId="13" fillId="36" borderId="22" xfId="0" applyNumberFormat="1" applyFont="1" applyFill="1" applyBorder="1" applyAlignment="1">
      <alignment horizontal="center"/>
    </xf>
    <xf numFmtId="182" fontId="13" fillId="34" borderId="2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7" borderId="11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18" fillId="0" borderId="15" xfId="0" applyFont="1" applyBorder="1" applyAlignment="1">
      <alignment/>
    </xf>
    <xf numFmtId="0" fontId="18" fillId="34" borderId="0" xfId="0" applyFont="1" applyFill="1" applyAlignment="1">
      <alignment/>
    </xf>
    <xf numFmtId="0" fontId="18" fillId="42" borderId="39" xfId="0" applyFont="1" applyFill="1" applyBorder="1" applyAlignment="1">
      <alignment horizontal="center" wrapText="1"/>
    </xf>
    <xf numFmtId="3" fontId="18" fillId="42" borderId="3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1" fontId="18" fillId="42" borderId="39" xfId="0" applyNumberFormat="1" applyFont="1" applyFill="1" applyBorder="1" applyAlignment="1">
      <alignment horizontal="right" wrapText="1"/>
    </xf>
    <xf numFmtId="182" fontId="13" fillId="43" borderId="0" xfId="0" applyNumberFormat="1" applyFont="1" applyFill="1" applyBorder="1" applyAlignment="1">
      <alignment horizontal="right"/>
    </xf>
    <xf numFmtId="182" fontId="14" fillId="39" borderId="26" xfId="0" applyNumberFormat="1" applyFont="1" applyFill="1" applyBorder="1" applyAlignment="1" applyProtection="1">
      <alignment horizontal="center"/>
      <protection locked="0"/>
    </xf>
    <xf numFmtId="0" fontId="20" fillId="38" borderId="32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39" borderId="40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20" fillId="35" borderId="41" xfId="0" applyFont="1" applyFill="1" applyBorder="1" applyAlignment="1">
      <alignment horizontal="center"/>
    </xf>
    <xf numFmtId="0" fontId="20" fillId="41" borderId="18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B2:G23"/>
  <sheetViews>
    <sheetView tabSelected="1" zoomScalePageLayoutView="0" workbookViewId="0" topLeftCell="A1">
      <selection activeCell="G4" sqref="G4"/>
    </sheetView>
  </sheetViews>
  <sheetFormatPr defaultColWidth="9.00390625" defaultRowHeight="15"/>
  <cols>
    <col min="1" max="1" width="9.00390625" style="56" customWidth="1"/>
    <col min="2" max="2" width="22.421875" style="56" bestFit="1" customWidth="1"/>
    <col min="3" max="3" width="19.7109375" style="56" hidden="1" customWidth="1"/>
    <col min="4" max="4" width="19.7109375" style="56" customWidth="1"/>
    <col min="5" max="5" width="15.00390625" style="56" customWidth="1"/>
    <col min="6" max="6" width="13.28125" style="56" customWidth="1"/>
    <col min="7" max="7" width="12.140625" style="56" customWidth="1"/>
    <col min="8" max="16384" width="9.00390625" style="56" customWidth="1"/>
  </cols>
  <sheetData>
    <row r="2" spans="5:7" ht="18.75" thickBot="1">
      <c r="E2" s="90" t="s">
        <v>246</v>
      </c>
      <c r="F2" s="90"/>
      <c r="G2" s="90"/>
    </row>
    <row r="3" spans="2:7" ht="15.75" thickBot="1">
      <c r="B3" s="66"/>
      <c r="C3" s="66"/>
      <c r="D3" s="66"/>
      <c r="E3" s="88" t="s">
        <v>244</v>
      </c>
      <c r="F3" s="87" t="s">
        <v>245</v>
      </c>
      <c r="G3" s="89" t="s">
        <v>0</v>
      </c>
    </row>
    <row r="4" spans="2:7" ht="16.5" thickBot="1">
      <c r="B4" s="81"/>
      <c r="C4" s="73"/>
      <c r="D4" s="85" t="s">
        <v>252</v>
      </c>
      <c r="E4" s="82">
        <v>4.2</v>
      </c>
      <c r="F4" s="45">
        <v>6.3</v>
      </c>
      <c r="G4" s="44">
        <v>9.8</v>
      </c>
    </row>
    <row r="5" spans="2:7" ht="15.75" thickBot="1">
      <c r="B5" s="86" t="s">
        <v>250</v>
      </c>
      <c r="C5" s="57"/>
      <c r="D5" s="83" t="s">
        <v>239</v>
      </c>
      <c r="E5" s="46" t="s">
        <v>242</v>
      </c>
      <c r="F5" s="47" t="s">
        <v>242</v>
      </c>
      <c r="G5" s="46" t="s">
        <v>242</v>
      </c>
    </row>
    <row r="6" spans="2:7" ht="15.75">
      <c r="B6" s="84" t="s">
        <v>241</v>
      </c>
      <c r="C6" s="58"/>
      <c r="D6" s="59">
        <v>0</v>
      </c>
      <c r="E6" s="67">
        <f>E4</f>
        <v>4.2</v>
      </c>
      <c r="F6" s="68">
        <f>F4</f>
        <v>6.3</v>
      </c>
      <c r="G6" s="69">
        <f>G4</f>
        <v>9.8</v>
      </c>
    </row>
    <row r="7" spans="2:7" ht="15.75">
      <c r="B7" s="60" t="s">
        <v>2</v>
      </c>
      <c r="C7" s="61">
        <f>G4*25%</f>
        <v>2.45</v>
      </c>
      <c r="D7" s="62">
        <v>0.25</v>
      </c>
      <c r="E7" s="48">
        <f>ROUNDUP(IF((E$4-$C7)&lt;0,0,E$4-$C7),2)</f>
        <v>1.75</v>
      </c>
      <c r="F7" s="49">
        <f>ROUNDUP(IF((F$4-$C7)&lt;0,0,F$4-$C7),2)</f>
        <v>3.85</v>
      </c>
      <c r="G7" s="50">
        <f>ROUNDUP(IF((G$4-$C7)&lt;0,0,G$4-$C7),2)</f>
        <v>7.35</v>
      </c>
    </row>
    <row r="8" spans="2:7" ht="15.75">
      <c r="B8" s="60" t="s">
        <v>3</v>
      </c>
      <c r="C8" s="61">
        <f>G4*40%</f>
        <v>3.9200000000000004</v>
      </c>
      <c r="D8" s="62">
        <v>0.4</v>
      </c>
      <c r="E8" s="48">
        <f aca="true" t="shared" si="0" ref="E8:G13">ROUNDUP(IF((E$4-$C8)&lt;0,0,E$4-$C8),2)</f>
        <v>0.28</v>
      </c>
      <c r="F8" s="49">
        <f t="shared" si="0"/>
        <v>2.38</v>
      </c>
      <c r="G8" s="50">
        <f t="shared" si="0"/>
        <v>5.88</v>
      </c>
    </row>
    <row r="9" spans="2:7" ht="15.75">
      <c r="B9" s="60" t="s">
        <v>4</v>
      </c>
      <c r="C9" s="61">
        <f>$G$4*35%</f>
        <v>3.43</v>
      </c>
      <c r="D9" s="62">
        <v>0.35</v>
      </c>
      <c r="E9" s="48">
        <f t="shared" si="0"/>
        <v>0.77</v>
      </c>
      <c r="F9" s="49">
        <f t="shared" si="0"/>
        <v>2.87</v>
      </c>
      <c r="G9" s="50">
        <f t="shared" si="0"/>
        <v>6.37</v>
      </c>
    </row>
    <row r="10" spans="2:7" ht="15.75">
      <c r="B10" s="60" t="s">
        <v>5</v>
      </c>
      <c r="C10" s="61">
        <f>$G$4*65%</f>
        <v>6.370000000000001</v>
      </c>
      <c r="D10" s="62">
        <v>0.65</v>
      </c>
      <c r="E10" s="51">
        <f t="shared" si="0"/>
        <v>0</v>
      </c>
      <c r="F10" s="49">
        <f t="shared" si="0"/>
        <v>0</v>
      </c>
      <c r="G10" s="50">
        <f t="shared" si="0"/>
        <v>3.43</v>
      </c>
    </row>
    <row r="11" spans="2:7" ht="15.75">
      <c r="B11" s="60" t="s">
        <v>6</v>
      </c>
      <c r="C11" s="61">
        <f>$G$4*75%</f>
        <v>7.3500000000000005</v>
      </c>
      <c r="D11" s="62">
        <v>0.75</v>
      </c>
      <c r="E11" s="51">
        <f t="shared" si="0"/>
        <v>0</v>
      </c>
      <c r="F11" s="52">
        <f t="shared" si="0"/>
        <v>0</v>
      </c>
      <c r="G11" s="50">
        <f t="shared" si="0"/>
        <v>2.45</v>
      </c>
    </row>
    <row r="12" spans="2:7" ht="15.75">
      <c r="B12" s="60" t="s">
        <v>7</v>
      </c>
      <c r="C12" s="61">
        <f>$G$4*60%</f>
        <v>5.88</v>
      </c>
      <c r="D12" s="62">
        <v>0.6</v>
      </c>
      <c r="E12" s="51">
        <f t="shared" si="0"/>
        <v>0</v>
      </c>
      <c r="F12" s="49">
        <f t="shared" si="0"/>
        <v>0.42</v>
      </c>
      <c r="G12" s="50">
        <f t="shared" si="0"/>
        <v>3.92</v>
      </c>
    </row>
    <row r="13" spans="2:7" ht="16.5" thickBot="1">
      <c r="B13" s="63" t="s">
        <v>8</v>
      </c>
      <c r="C13" s="61">
        <f>$G$4*100%</f>
        <v>9.8</v>
      </c>
      <c r="D13" s="64" t="s">
        <v>243</v>
      </c>
      <c r="E13" s="53">
        <f t="shared" si="0"/>
        <v>0</v>
      </c>
      <c r="F13" s="54">
        <f t="shared" si="0"/>
        <v>0</v>
      </c>
      <c r="G13" s="55">
        <f t="shared" si="0"/>
        <v>0</v>
      </c>
    </row>
    <row r="17" spans="2:6" ht="14.25">
      <c r="B17" s="74" t="s">
        <v>247</v>
      </c>
      <c r="C17" s="74"/>
      <c r="D17" s="74"/>
      <c r="E17" s="74"/>
      <c r="F17" s="74"/>
    </row>
    <row r="18" spans="2:6" ht="14.25">
      <c r="B18" s="74" t="s">
        <v>251</v>
      </c>
      <c r="C18" s="74"/>
      <c r="D18" s="74"/>
      <c r="E18" s="74"/>
      <c r="F18" s="74"/>
    </row>
    <row r="20" ht="14.25">
      <c r="F20" s="65"/>
    </row>
    <row r="21" ht="14.25">
      <c r="F21" s="65"/>
    </row>
    <row r="22" ht="14.25">
      <c r="F22" s="65"/>
    </row>
    <row r="23" ht="14.25">
      <c r="F23" s="65"/>
    </row>
  </sheetData>
  <sheetProtection sheet="1"/>
  <mergeCells count="1"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B2:G21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19.140625" style="0" customWidth="1"/>
    <col min="3" max="3" width="22.00390625" style="0" customWidth="1"/>
    <col min="4" max="4" width="9.140625" style="0" hidden="1" customWidth="1"/>
    <col min="5" max="5" width="12.421875" style="0" customWidth="1"/>
    <col min="6" max="6" width="12.140625" style="0" customWidth="1"/>
    <col min="7" max="7" width="12.28125" style="0" customWidth="1"/>
  </cols>
  <sheetData>
    <row r="1" ht="13.5" customHeight="1" thickBot="1"/>
    <row r="2" spans="2:3" ht="24.75" customHeight="1" thickBot="1">
      <c r="B2" s="5" t="s">
        <v>235</v>
      </c>
      <c r="C2" s="6">
        <v>36</v>
      </c>
    </row>
    <row r="3" spans="2:7" ht="19.5" thickBot="1">
      <c r="B3" s="8" t="s">
        <v>234</v>
      </c>
      <c r="C3" s="7" t="str">
        <f>VLOOKUP(C2,'Tabuľka náhrad'!E2:F194,2)</f>
        <v>EUR</v>
      </c>
      <c r="E3" s="91" t="s">
        <v>236</v>
      </c>
      <c r="F3" s="91"/>
      <c r="G3" s="91"/>
    </row>
    <row r="4" spans="2:7" ht="15.75" thickBot="1">
      <c r="B4" s="9"/>
      <c r="C4" s="9"/>
      <c r="D4" s="12"/>
      <c r="E4" s="14" t="s">
        <v>238</v>
      </c>
      <c r="F4" s="16" t="s">
        <v>240</v>
      </c>
      <c r="G4" s="18" t="s">
        <v>233</v>
      </c>
    </row>
    <row r="5" spans="2:7" ht="15.75" thickBot="1">
      <c r="B5" s="10" t="s">
        <v>237</v>
      </c>
      <c r="C5" s="11" t="str">
        <f>VLOOKUP(C2,'Tabuľka náhrad'!E2:F194,2)</f>
        <v>EUR</v>
      </c>
      <c r="D5" s="13"/>
      <c r="E5" s="15">
        <f>G5*25%</f>
        <v>10</v>
      </c>
      <c r="F5" s="17">
        <f>G5*50%</f>
        <v>20</v>
      </c>
      <c r="G5" s="19">
        <f>VLOOKUP(C2,'Tabuľka náhrad'!E2:H194,4)</f>
        <v>40</v>
      </c>
    </row>
    <row r="6" spans="2:7" ht="15.75" thickBot="1">
      <c r="B6" s="71" t="s">
        <v>1</v>
      </c>
      <c r="C6" s="72" t="s">
        <v>239</v>
      </c>
      <c r="D6" s="21"/>
      <c r="E6" s="20" t="s">
        <v>242</v>
      </c>
      <c r="F6" s="20" t="s">
        <v>242</v>
      </c>
      <c r="G6" s="20" t="s">
        <v>242</v>
      </c>
    </row>
    <row r="7" spans="2:7" ht="15.75">
      <c r="B7" s="23" t="s">
        <v>241</v>
      </c>
      <c r="C7" s="24">
        <v>0</v>
      </c>
      <c r="D7" s="21"/>
      <c r="E7" s="29">
        <f>G5*25%</f>
        <v>10</v>
      </c>
      <c r="F7" s="40">
        <f>G5*50%</f>
        <v>20</v>
      </c>
      <c r="G7" s="30">
        <f>VLOOKUP(C2,'Tabuľka náhrad'!E2:H194,4)</f>
        <v>40</v>
      </c>
    </row>
    <row r="8" spans="2:7" ht="15.75">
      <c r="B8" s="25" t="s">
        <v>2</v>
      </c>
      <c r="C8" s="26">
        <v>0.25</v>
      </c>
      <c r="D8" s="22">
        <f>G5*25%</f>
        <v>10</v>
      </c>
      <c r="E8" s="34">
        <f>IF((E$5-$D8)&lt;0,0,E$5-$D8)</f>
        <v>0</v>
      </c>
      <c r="F8" s="40">
        <f aca="true" t="shared" si="0" ref="F8:G14">IF((F$5-$D8)&lt;0,0,F$5-$D8)</f>
        <v>10</v>
      </c>
      <c r="G8" s="30">
        <f t="shared" si="0"/>
        <v>30</v>
      </c>
    </row>
    <row r="9" spans="2:7" ht="15.75">
      <c r="B9" s="25" t="s">
        <v>3</v>
      </c>
      <c r="C9" s="26">
        <v>0.4</v>
      </c>
      <c r="D9" s="22">
        <f>G5*40%</f>
        <v>16</v>
      </c>
      <c r="E9" s="34">
        <f aca="true" t="shared" si="1" ref="E9:E14">IF((E$5-$D9)&lt;0,0,E$5-$D9)</f>
        <v>0</v>
      </c>
      <c r="F9" s="40">
        <f t="shared" si="0"/>
        <v>4</v>
      </c>
      <c r="G9" s="30">
        <f t="shared" si="0"/>
        <v>24</v>
      </c>
    </row>
    <row r="10" spans="2:7" ht="15.75">
      <c r="B10" s="25" t="s">
        <v>4</v>
      </c>
      <c r="C10" s="26">
        <v>0.35</v>
      </c>
      <c r="D10" s="22">
        <f>$G$5*35%</f>
        <v>14</v>
      </c>
      <c r="E10" s="34">
        <f t="shared" si="1"/>
        <v>0</v>
      </c>
      <c r="F10" s="40">
        <f t="shared" si="0"/>
        <v>6</v>
      </c>
      <c r="G10" s="30">
        <f t="shared" si="0"/>
        <v>26</v>
      </c>
    </row>
    <row r="11" spans="2:7" ht="15.75">
      <c r="B11" s="25" t="s">
        <v>5</v>
      </c>
      <c r="C11" s="26">
        <v>0.65</v>
      </c>
      <c r="D11" s="22">
        <f>$G$5*65%</f>
        <v>26</v>
      </c>
      <c r="E11" s="34">
        <f t="shared" si="1"/>
        <v>0</v>
      </c>
      <c r="F11" s="41">
        <f t="shared" si="0"/>
        <v>0</v>
      </c>
      <c r="G11" s="30">
        <f t="shared" si="0"/>
        <v>14</v>
      </c>
    </row>
    <row r="12" spans="2:7" ht="15.75">
      <c r="B12" s="25" t="s">
        <v>6</v>
      </c>
      <c r="C12" s="26">
        <v>0.75</v>
      </c>
      <c r="D12" s="22">
        <f>$G$5*75%</f>
        <v>30</v>
      </c>
      <c r="E12" s="34">
        <f t="shared" si="1"/>
        <v>0</v>
      </c>
      <c r="F12" s="41">
        <f t="shared" si="0"/>
        <v>0</v>
      </c>
      <c r="G12" s="30">
        <f t="shared" si="0"/>
        <v>10</v>
      </c>
    </row>
    <row r="13" spans="2:7" ht="15.75">
      <c r="B13" s="25" t="s">
        <v>7</v>
      </c>
      <c r="C13" s="26">
        <v>0.6</v>
      </c>
      <c r="D13" s="22">
        <f>$G$5*60%</f>
        <v>24</v>
      </c>
      <c r="E13" s="34">
        <f t="shared" si="1"/>
        <v>0</v>
      </c>
      <c r="F13" s="41">
        <f t="shared" si="0"/>
        <v>0</v>
      </c>
      <c r="G13" s="30">
        <f t="shared" si="0"/>
        <v>16</v>
      </c>
    </row>
    <row r="14" spans="2:7" ht="16.5" thickBot="1">
      <c r="B14" s="27" t="s">
        <v>8</v>
      </c>
      <c r="C14" s="28" t="s">
        <v>243</v>
      </c>
      <c r="D14" s="22">
        <f>$G$5*100%</f>
        <v>40</v>
      </c>
      <c r="E14" s="35">
        <f t="shared" si="1"/>
        <v>0</v>
      </c>
      <c r="F14" s="42">
        <f t="shared" si="0"/>
        <v>0</v>
      </c>
      <c r="G14" s="36">
        <f t="shared" si="0"/>
        <v>0</v>
      </c>
    </row>
    <row r="15" spans="2:7" ht="15.75" thickBot="1">
      <c r="B15" s="92"/>
      <c r="C15" s="93"/>
      <c r="D15" s="31"/>
      <c r="E15" s="9"/>
      <c r="F15" s="9"/>
      <c r="G15" s="9"/>
    </row>
    <row r="16" spans="2:7" ht="24.75" customHeight="1" thickBot="1">
      <c r="B16" s="33" t="s">
        <v>9</v>
      </c>
      <c r="C16" s="32">
        <v>0</v>
      </c>
      <c r="D16" s="37"/>
      <c r="E16" s="38">
        <f>E$5*Vreckové</f>
        <v>0</v>
      </c>
      <c r="F16" s="39">
        <f>F$5*Vreckové</f>
        <v>0</v>
      </c>
      <c r="G16" s="43">
        <f>G$5*Vreckové</f>
        <v>0</v>
      </c>
    </row>
    <row r="19" spans="2:3" ht="15">
      <c r="B19" s="70" t="s">
        <v>247</v>
      </c>
      <c r="C19" s="70"/>
    </row>
    <row r="20" spans="2:3" ht="15">
      <c r="B20" s="70" t="s">
        <v>248</v>
      </c>
      <c r="C20" s="70"/>
    </row>
    <row r="21" spans="2:3" ht="15">
      <c r="B21" s="70" t="s">
        <v>249</v>
      </c>
      <c r="C21" s="70"/>
    </row>
  </sheetData>
  <sheetProtection password="C470" sheet="1"/>
  <mergeCells count="2">
    <mergeCell ref="E3:G3"/>
    <mergeCell ref="B15:C15"/>
  </mergeCells>
  <conditionalFormatting sqref="C16">
    <cfRule type="cellIs" priority="1" dxfId="0" operator="notBetween" stopIfTrue="1">
      <formula>0.05</formula>
      <formula>0.4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I299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7.28125" style="0" bestFit="1" customWidth="1"/>
    <col min="2" max="2" width="12.28125" style="0" bestFit="1" customWidth="1"/>
    <col min="3" max="3" width="16.00390625" style="0" bestFit="1" customWidth="1"/>
    <col min="4" max="4" width="15.7109375" style="79" customWidth="1"/>
    <col min="5" max="5" width="0" style="0" hidden="1" customWidth="1"/>
    <col min="6" max="6" width="9.28125" style="0" hidden="1" customWidth="1"/>
    <col min="7" max="7" width="18.00390625" style="0" hidden="1" customWidth="1"/>
    <col min="8" max="8" width="0" style="0" hidden="1" customWidth="1"/>
  </cols>
  <sheetData>
    <row r="1" spans="1:9" ht="15">
      <c r="A1" s="3" t="s">
        <v>10</v>
      </c>
      <c r="B1" s="3" t="s">
        <v>11</v>
      </c>
      <c r="C1" s="3" t="s">
        <v>12</v>
      </c>
      <c r="D1" s="77" t="s">
        <v>217</v>
      </c>
      <c r="E1" s="1" t="s">
        <v>230</v>
      </c>
      <c r="F1" s="1" t="s">
        <v>231</v>
      </c>
      <c r="G1" s="1" t="s">
        <v>218</v>
      </c>
      <c r="H1" s="1" t="s">
        <v>232</v>
      </c>
      <c r="I1" s="1"/>
    </row>
    <row r="2" spans="1:9" ht="15">
      <c r="A2" s="4" t="s">
        <v>13</v>
      </c>
      <c r="B2" s="4" t="s">
        <v>219</v>
      </c>
      <c r="C2" s="4" t="s">
        <v>14</v>
      </c>
      <c r="D2" s="80">
        <v>32</v>
      </c>
      <c r="E2" s="1">
        <v>1</v>
      </c>
      <c r="F2" s="1" t="str">
        <f>B2</f>
        <v>EUR</v>
      </c>
      <c r="G2" s="1">
        <f aca="true" t="shared" si="0" ref="G2:G33">IF(B2="EUR",2,IF(B2="JPY",-3,IF(B2="CZK",0,0)))</f>
        <v>2</v>
      </c>
      <c r="H2" s="1">
        <f aca="true" t="shared" si="1" ref="H2:H65">D2</f>
        <v>32</v>
      </c>
      <c r="I2" s="75"/>
    </row>
    <row r="3" spans="1:9" ht="15">
      <c r="A3" s="4" t="s">
        <v>15</v>
      </c>
      <c r="B3" s="4" t="s">
        <v>219</v>
      </c>
      <c r="C3" s="4" t="s">
        <v>14</v>
      </c>
      <c r="D3" s="80">
        <v>33</v>
      </c>
      <c r="E3" s="1">
        <v>2</v>
      </c>
      <c r="F3" s="1" t="str">
        <f aca="true" t="shared" si="2" ref="F3:F66">B3</f>
        <v>EUR</v>
      </c>
      <c r="G3" s="1">
        <f t="shared" si="0"/>
        <v>2</v>
      </c>
      <c r="H3" s="1">
        <f t="shared" si="1"/>
        <v>33</v>
      </c>
      <c r="I3" s="75"/>
    </row>
    <row r="4" spans="1:9" ht="15">
      <c r="A4" s="4" t="s">
        <v>16</v>
      </c>
      <c r="B4" s="4" t="s">
        <v>220</v>
      </c>
      <c r="C4" s="4" t="s">
        <v>17</v>
      </c>
      <c r="D4" s="80">
        <v>42</v>
      </c>
      <c r="E4" s="1">
        <v>3</v>
      </c>
      <c r="F4" s="1" t="str">
        <f t="shared" si="2"/>
        <v>USD</v>
      </c>
      <c r="G4" s="1">
        <f t="shared" si="0"/>
        <v>0</v>
      </c>
      <c r="H4" s="1">
        <f t="shared" si="1"/>
        <v>42</v>
      </c>
      <c r="I4" s="75"/>
    </row>
    <row r="5" spans="1:9" ht="15">
      <c r="A5" s="4" t="s">
        <v>18</v>
      </c>
      <c r="B5" s="4" t="s">
        <v>219</v>
      </c>
      <c r="C5" s="4" t="s">
        <v>14</v>
      </c>
      <c r="D5" s="80">
        <v>42</v>
      </c>
      <c r="E5" s="1">
        <v>4</v>
      </c>
      <c r="F5" s="1" t="str">
        <f t="shared" si="2"/>
        <v>EUR</v>
      </c>
      <c r="G5" s="1">
        <f t="shared" si="0"/>
        <v>2</v>
      </c>
      <c r="H5" s="1">
        <f t="shared" si="1"/>
        <v>42</v>
      </c>
      <c r="I5" s="75"/>
    </row>
    <row r="6" spans="1:9" ht="15">
      <c r="A6" s="4" t="s">
        <v>19</v>
      </c>
      <c r="B6" s="4" t="s">
        <v>219</v>
      </c>
      <c r="C6" s="4" t="s">
        <v>14</v>
      </c>
      <c r="D6" s="80">
        <v>40</v>
      </c>
      <c r="E6" s="1">
        <v>5</v>
      </c>
      <c r="F6" s="1" t="str">
        <f t="shared" si="2"/>
        <v>EUR</v>
      </c>
      <c r="G6" s="1">
        <f t="shared" si="0"/>
        <v>2</v>
      </c>
      <c r="H6" s="1">
        <f t="shared" si="1"/>
        <v>40</v>
      </c>
      <c r="I6" s="75"/>
    </row>
    <row r="7" spans="1:9" ht="15">
      <c r="A7" s="4" t="s">
        <v>20</v>
      </c>
      <c r="B7" s="4" t="s">
        <v>220</v>
      </c>
      <c r="C7" s="4" t="s">
        <v>17</v>
      </c>
      <c r="D7" s="80">
        <v>50</v>
      </c>
      <c r="E7" s="1">
        <v>6</v>
      </c>
      <c r="F7" s="1" t="str">
        <f t="shared" si="2"/>
        <v>USD</v>
      </c>
      <c r="G7" s="1">
        <f t="shared" si="0"/>
        <v>0</v>
      </c>
      <c r="H7" s="1">
        <f t="shared" si="1"/>
        <v>50</v>
      </c>
      <c r="I7" s="75"/>
    </row>
    <row r="8" spans="1:9" ht="15">
      <c r="A8" s="4" t="s">
        <v>21</v>
      </c>
      <c r="B8" s="4" t="s">
        <v>220</v>
      </c>
      <c r="C8" s="4" t="s">
        <v>17</v>
      </c>
      <c r="D8" s="80">
        <v>52</v>
      </c>
      <c r="E8" s="1">
        <v>7</v>
      </c>
      <c r="F8" s="1" t="str">
        <f t="shared" si="2"/>
        <v>USD</v>
      </c>
      <c r="G8" s="1">
        <f t="shared" si="0"/>
        <v>0</v>
      </c>
      <c r="H8" s="1">
        <f t="shared" si="1"/>
        <v>52</v>
      </c>
      <c r="I8" s="75"/>
    </row>
    <row r="9" spans="1:9" ht="15">
      <c r="A9" s="4" t="s">
        <v>22</v>
      </c>
      <c r="B9" s="4" t="s">
        <v>219</v>
      </c>
      <c r="C9" s="4" t="s">
        <v>14</v>
      </c>
      <c r="D9" s="80">
        <v>37</v>
      </c>
      <c r="E9" s="1">
        <v>8</v>
      </c>
      <c r="F9" s="1" t="str">
        <f t="shared" si="2"/>
        <v>EUR</v>
      </c>
      <c r="G9" s="1">
        <f t="shared" si="0"/>
        <v>2</v>
      </c>
      <c r="H9" s="1">
        <f t="shared" si="1"/>
        <v>37</v>
      </c>
      <c r="I9" s="75"/>
    </row>
    <row r="10" spans="1:9" ht="15">
      <c r="A10" s="4" t="s">
        <v>23</v>
      </c>
      <c r="B10" s="4" t="s">
        <v>220</v>
      </c>
      <c r="C10" s="4" t="s">
        <v>17</v>
      </c>
      <c r="D10" s="80">
        <v>35</v>
      </c>
      <c r="E10" s="1">
        <v>9</v>
      </c>
      <c r="F10" s="1" t="str">
        <f t="shared" si="2"/>
        <v>USD</v>
      </c>
      <c r="G10" s="1">
        <f t="shared" si="0"/>
        <v>0</v>
      </c>
      <c r="H10" s="1">
        <f t="shared" si="1"/>
        <v>35</v>
      </c>
      <c r="I10" s="75"/>
    </row>
    <row r="11" spans="1:9" ht="15">
      <c r="A11" s="4" t="s">
        <v>24</v>
      </c>
      <c r="B11" s="4" t="s">
        <v>220</v>
      </c>
      <c r="C11" s="4" t="s">
        <v>17</v>
      </c>
      <c r="D11" s="80">
        <v>33</v>
      </c>
      <c r="E11" s="1">
        <v>10</v>
      </c>
      <c r="F11" s="1" t="str">
        <f t="shared" si="2"/>
        <v>USD</v>
      </c>
      <c r="G11" s="1">
        <f t="shared" si="0"/>
        <v>0</v>
      </c>
      <c r="H11" s="1">
        <f t="shared" si="1"/>
        <v>33</v>
      </c>
      <c r="I11" s="75"/>
    </row>
    <row r="12" spans="1:9" ht="15">
      <c r="A12" s="4" t="s">
        <v>25</v>
      </c>
      <c r="B12" s="4" t="s">
        <v>221</v>
      </c>
      <c r="C12" s="4" t="s">
        <v>26</v>
      </c>
      <c r="D12" s="80">
        <v>74</v>
      </c>
      <c r="E12" s="1">
        <v>11</v>
      </c>
      <c r="F12" s="1" t="str">
        <f t="shared" si="2"/>
        <v>AUD</v>
      </c>
      <c r="G12" s="1">
        <f t="shared" si="0"/>
        <v>0</v>
      </c>
      <c r="H12" s="1">
        <f t="shared" si="1"/>
        <v>74</v>
      </c>
      <c r="I12" s="75"/>
    </row>
    <row r="13" spans="1:9" ht="15">
      <c r="A13" s="4" t="s">
        <v>27</v>
      </c>
      <c r="B13" s="4" t="s">
        <v>220</v>
      </c>
      <c r="C13" s="4" t="s">
        <v>17</v>
      </c>
      <c r="D13" s="80">
        <v>36</v>
      </c>
      <c r="E13" s="1">
        <v>12</v>
      </c>
      <c r="F13" s="1" t="str">
        <f t="shared" si="2"/>
        <v>USD</v>
      </c>
      <c r="G13" s="1">
        <f t="shared" si="0"/>
        <v>0</v>
      </c>
      <c r="H13" s="1">
        <f t="shared" si="1"/>
        <v>36</v>
      </c>
      <c r="I13" s="75"/>
    </row>
    <row r="14" spans="1:9" ht="15">
      <c r="A14" s="4" t="s">
        <v>28</v>
      </c>
      <c r="B14" s="4" t="s">
        <v>220</v>
      </c>
      <c r="C14" s="4" t="s">
        <v>17</v>
      </c>
      <c r="D14" s="80">
        <v>47</v>
      </c>
      <c r="E14" s="1">
        <v>13</v>
      </c>
      <c r="F14" s="1" t="str">
        <f t="shared" si="2"/>
        <v>USD</v>
      </c>
      <c r="G14" s="1">
        <f t="shared" si="0"/>
        <v>0</v>
      </c>
      <c r="H14" s="1">
        <f t="shared" si="1"/>
        <v>47</v>
      </c>
      <c r="I14" s="75"/>
    </row>
    <row r="15" spans="1:9" ht="15">
      <c r="A15" s="4" t="s">
        <v>29</v>
      </c>
      <c r="B15" s="4" t="s">
        <v>219</v>
      </c>
      <c r="C15" s="4" t="s">
        <v>14</v>
      </c>
      <c r="D15" s="80">
        <v>39</v>
      </c>
      <c r="E15" s="1">
        <v>14</v>
      </c>
      <c r="F15" s="1" t="str">
        <f t="shared" si="2"/>
        <v>EUR</v>
      </c>
      <c r="G15" s="1">
        <f t="shared" si="0"/>
        <v>2</v>
      </c>
      <c r="H15" s="1">
        <f t="shared" si="1"/>
        <v>39</v>
      </c>
      <c r="I15" s="75"/>
    </row>
    <row r="16" spans="1:9" ht="15">
      <c r="A16" s="4" t="s">
        <v>30</v>
      </c>
      <c r="B16" s="4" t="s">
        <v>219</v>
      </c>
      <c r="C16" s="4" t="s">
        <v>14</v>
      </c>
      <c r="D16" s="80">
        <v>36</v>
      </c>
      <c r="E16" s="1">
        <v>15</v>
      </c>
      <c r="F16" s="1" t="str">
        <f t="shared" si="2"/>
        <v>EUR</v>
      </c>
      <c r="G16" s="1">
        <f t="shared" si="0"/>
        <v>2</v>
      </c>
      <c r="H16" s="1">
        <f t="shared" si="1"/>
        <v>36</v>
      </c>
      <c r="I16" s="75"/>
    </row>
    <row r="17" spans="1:9" ht="15">
      <c r="A17" s="4" t="s">
        <v>31</v>
      </c>
      <c r="B17" s="4" t="s">
        <v>220</v>
      </c>
      <c r="C17" s="4" t="s">
        <v>17</v>
      </c>
      <c r="D17" s="80">
        <v>54</v>
      </c>
      <c r="E17" s="1">
        <v>16</v>
      </c>
      <c r="F17" s="1" t="str">
        <f t="shared" si="2"/>
        <v>USD</v>
      </c>
      <c r="G17" s="1">
        <f t="shared" si="0"/>
        <v>0</v>
      </c>
      <c r="H17" s="1">
        <f t="shared" si="1"/>
        <v>54</v>
      </c>
      <c r="I17" s="75"/>
    </row>
    <row r="18" spans="1:9" ht="15">
      <c r="A18" s="4" t="s">
        <v>32</v>
      </c>
      <c r="B18" s="4" t="s">
        <v>219</v>
      </c>
      <c r="C18" s="4" t="s">
        <v>14</v>
      </c>
      <c r="D18" s="80">
        <v>45</v>
      </c>
      <c r="E18" s="1">
        <v>17</v>
      </c>
      <c r="F18" s="1" t="str">
        <f t="shared" si="2"/>
        <v>EUR</v>
      </c>
      <c r="G18" s="1">
        <f t="shared" si="0"/>
        <v>2</v>
      </c>
      <c r="H18" s="1">
        <f t="shared" si="1"/>
        <v>45</v>
      </c>
      <c r="I18" s="75"/>
    </row>
    <row r="19" spans="1:9" ht="15">
      <c r="A19" s="4" t="s">
        <v>33</v>
      </c>
      <c r="B19" s="4" t="s">
        <v>220</v>
      </c>
      <c r="C19" s="4" t="s">
        <v>17</v>
      </c>
      <c r="D19" s="80">
        <v>45</v>
      </c>
      <c r="E19" s="1">
        <v>18</v>
      </c>
      <c r="F19" s="1" t="str">
        <f t="shared" si="2"/>
        <v>USD</v>
      </c>
      <c r="G19" s="1">
        <f t="shared" si="0"/>
        <v>0</v>
      </c>
      <c r="H19" s="1">
        <f t="shared" si="1"/>
        <v>45</v>
      </c>
      <c r="I19" s="75"/>
    </row>
    <row r="20" spans="1:9" ht="15">
      <c r="A20" s="4" t="s">
        <v>34</v>
      </c>
      <c r="B20" s="4" t="s">
        <v>220</v>
      </c>
      <c r="C20" s="4" t="s">
        <v>17</v>
      </c>
      <c r="D20" s="80">
        <v>47</v>
      </c>
      <c r="E20" s="1">
        <v>19</v>
      </c>
      <c r="F20" s="1" t="str">
        <f t="shared" si="2"/>
        <v>USD</v>
      </c>
      <c r="G20" s="1">
        <f t="shared" si="0"/>
        <v>0</v>
      </c>
      <c r="H20" s="1">
        <f t="shared" si="1"/>
        <v>47</v>
      </c>
      <c r="I20" s="75"/>
    </row>
    <row r="21" spans="1:9" ht="15">
      <c r="A21" s="4" t="s">
        <v>35</v>
      </c>
      <c r="B21" s="4" t="s">
        <v>220</v>
      </c>
      <c r="C21" s="4" t="s">
        <v>17</v>
      </c>
      <c r="D21" s="80">
        <v>51</v>
      </c>
      <c r="E21" s="1">
        <v>20</v>
      </c>
      <c r="F21" s="1" t="str">
        <f t="shared" si="2"/>
        <v>USD</v>
      </c>
      <c r="G21" s="1">
        <f t="shared" si="0"/>
        <v>0</v>
      </c>
      <c r="H21" s="1">
        <f t="shared" si="1"/>
        <v>51</v>
      </c>
      <c r="I21" s="75"/>
    </row>
    <row r="22" spans="1:9" ht="15">
      <c r="A22" s="4" t="s">
        <v>36</v>
      </c>
      <c r="B22" s="4" t="s">
        <v>219</v>
      </c>
      <c r="C22" s="4" t="s">
        <v>14</v>
      </c>
      <c r="D22" s="80">
        <v>30</v>
      </c>
      <c r="E22" s="1">
        <v>21</v>
      </c>
      <c r="F22" s="1" t="str">
        <f t="shared" si="2"/>
        <v>EUR</v>
      </c>
      <c r="G22" s="1">
        <f t="shared" si="0"/>
        <v>2</v>
      </c>
      <c r="H22" s="1">
        <f t="shared" si="1"/>
        <v>30</v>
      </c>
      <c r="I22" s="75"/>
    </row>
    <row r="23" spans="1:9" ht="15">
      <c r="A23" s="4" t="s">
        <v>37</v>
      </c>
      <c r="B23" s="4" t="s">
        <v>219</v>
      </c>
      <c r="C23" s="4" t="s">
        <v>14</v>
      </c>
      <c r="D23" s="80">
        <v>39</v>
      </c>
      <c r="E23" s="1">
        <v>22</v>
      </c>
      <c r="F23" s="1" t="str">
        <f t="shared" si="2"/>
        <v>EUR</v>
      </c>
      <c r="G23" s="1">
        <f t="shared" si="0"/>
        <v>2</v>
      </c>
      <c r="H23" s="1">
        <f t="shared" si="1"/>
        <v>39</v>
      </c>
      <c r="I23" s="75"/>
    </row>
    <row r="24" spans="1:9" ht="15">
      <c r="A24" s="4" t="s">
        <v>38</v>
      </c>
      <c r="B24" s="4" t="s">
        <v>219</v>
      </c>
      <c r="C24" s="4" t="s">
        <v>14</v>
      </c>
      <c r="D24" s="80">
        <v>32</v>
      </c>
      <c r="E24" s="1">
        <v>23</v>
      </c>
      <c r="F24" s="1" t="str">
        <f t="shared" si="2"/>
        <v>EUR</v>
      </c>
      <c r="G24" s="1">
        <f t="shared" si="0"/>
        <v>2</v>
      </c>
      <c r="H24" s="1">
        <f t="shared" si="1"/>
        <v>32</v>
      </c>
      <c r="I24" s="75"/>
    </row>
    <row r="25" spans="1:9" ht="15">
      <c r="A25" s="4" t="s">
        <v>39</v>
      </c>
      <c r="B25" s="4" t="s">
        <v>219</v>
      </c>
      <c r="C25" s="4" t="s">
        <v>14</v>
      </c>
      <c r="D25" s="80">
        <v>40</v>
      </c>
      <c r="E25" s="1">
        <v>24</v>
      </c>
      <c r="F25" s="1" t="str">
        <f t="shared" si="2"/>
        <v>EUR</v>
      </c>
      <c r="G25" s="1">
        <f t="shared" si="0"/>
        <v>2</v>
      </c>
      <c r="H25" s="1">
        <f t="shared" si="1"/>
        <v>40</v>
      </c>
      <c r="I25" s="75"/>
    </row>
    <row r="26" spans="1:9" ht="15">
      <c r="A26" s="4" t="s">
        <v>40</v>
      </c>
      <c r="B26" s="4" t="s">
        <v>219</v>
      </c>
      <c r="C26" s="4" t="s">
        <v>14</v>
      </c>
      <c r="D26" s="80">
        <v>33</v>
      </c>
      <c r="E26" s="1">
        <v>25</v>
      </c>
      <c r="F26" s="1" t="str">
        <f t="shared" si="2"/>
        <v>EUR</v>
      </c>
      <c r="G26" s="1">
        <f t="shared" si="0"/>
        <v>2</v>
      </c>
      <c r="H26" s="1">
        <f t="shared" si="1"/>
        <v>33</v>
      </c>
      <c r="I26" s="75"/>
    </row>
    <row r="27" spans="1:9" ht="15">
      <c r="A27" s="4" t="s">
        <v>41</v>
      </c>
      <c r="B27" s="4" t="s">
        <v>219</v>
      </c>
      <c r="C27" s="4" t="s">
        <v>14</v>
      </c>
      <c r="D27" s="80">
        <v>40</v>
      </c>
      <c r="E27" s="1">
        <v>26</v>
      </c>
      <c r="F27" s="1" t="str">
        <f t="shared" si="2"/>
        <v>EUR</v>
      </c>
      <c r="G27" s="1">
        <f t="shared" si="0"/>
        <v>2</v>
      </c>
      <c r="H27" s="1">
        <f t="shared" si="1"/>
        <v>40</v>
      </c>
      <c r="I27" s="75"/>
    </row>
    <row r="28" spans="1:9" ht="15">
      <c r="A28" s="4" t="s">
        <v>42</v>
      </c>
      <c r="B28" s="4" t="s">
        <v>219</v>
      </c>
      <c r="C28" s="4" t="s">
        <v>14</v>
      </c>
      <c r="D28" s="80">
        <v>27</v>
      </c>
      <c r="E28" s="1">
        <v>27</v>
      </c>
      <c r="F28" s="1" t="str">
        <f t="shared" si="2"/>
        <v>EUR</v>
      </c>
      <c r="G28" s="1">
        <f t="shared" si="0"/>
        <v>2</v>
      </c>
      <c r="H28" s="1">
        <f t="shared" si="1"/>
        <v>27</v>
      </c>
      <c r="I28" s="75"/>
    </row>
    <row r="29" spans="1:9" ht="15">
      <c r="A29" s="4" t="s">
        <v>43</v>
      </c>
      <c r="B29" s="4" t="s">
        <v>219</v>
      </c>
      <c r="C29" s="4" t="s">
        <v>14</v>
      </c>
      <c r="D29" s="80">
        <v>36</v>
      </c>
      <c r="E29" s="1">
        <v>28</v>
      </c>
      <c r="F29" s="1" t="str">
        <f t="shared" si="2"/>
        <v>EUR</v>
      </c>
      <c r="G29" s="1">
        <f t="shared" si="0"/>
        <v>2</v>
      </c>
      <c r="H29" s="1">
        <f t="shared" si="1"/>
        <v>36</v>
      </c>
      <c r="I29" s="75"/>
    </row>
    <row r="30" spans="1:9" ht="15">
      <c r="A30" s="4" t="s">
        <v>44</v>
      </c>
      <c r="B30" s="4" t="s">
        <v>219</v>
      </c>
      <c r="C30" s="4" t="s">
        <v>14</v>
      </c>
      <c r="D30" s="80">
        <v>36</v>
      </c>
      <c r="E30" s="1">
        <v>29</v>
      </c>
      <c r="F30" s="1" t="str">
        <f t="shared" si="2"/>
        <v>EUR</v>
      </c>
      <c r="G30" s="1">
        <f t="shared" si="0"/>
        <v>2</v>
      </c>
      <c r="H30" s="1">
        <f t="shared" si="1"/>
        <v>36</v>
      </c>
      <c r="I30" s="75"/>
    </row>
    <row r="31" spans="1:9" ht="15">
      <c r="A31" s="4" t="s">
        <v>45</v>
      </c>
      <c r="B31" s="4" t="s">
        <v>219</v>
      </c>
      <c r="C31" s="4" t="s">
        <v>14</v>
      </c>
      <c r="D31" s="80">
        <v>43</v>
      </c>
      <c r="E31" s="1">
        <v>30</v>
      </c>
      <c r="F31" s="1" t="str">
        <f t="shared" si="2"/>
        <v>EUR</v>
      </c>
      <c r="G31" s="1">
        <f t="shared" si="0"/>
        <v>2</v>
      </c>
      <c r="H31" s="1">
        <f t="shared" si="1"/>
        <v>43</v>
      </c>
      <c r="I31" s="75"/>
    </row>
    <row r="32" spans="1:9" ht="15">
      <c r="A32" s="4" t="s">
        <v>46</v>
      </c>
      <c r="B32" s="4" t="s">
        <v>220</v>
      </c>
      <c r="C32" s="4" t="s">
        <v>17</v>
      </c>
      <c r="D32" s="80">
        <v>40</v>
      </c>
      <c r="E32" s="1">
        <v>31</v>
      </c>
      <c r="F32" s="1" t="str">
        <f t="shared" si="2"/>
        <v>USD</v>
      </c>
      <c r="G32" s="1">
        <f t="shared" si="0"/>
        <v>0</v>
      </c>
      <c r="H32" s="1">
        <f t="shared" si="1"/>
        <v>40</v>
      </c>
      <c r="I32" s="75"/>
    </row>
    <row r="33" spans="1:9" ht="15">
      <c r="A33" s="4" t="s">
        <v>47</v>
      </c>
      <c r="B33" s="4" t="s">
        <v>219</v>
      </c>
      <c r="C33" s="4" t="s">
        <v>14</v>
      </c>
      <c r="D33" s="80">
        <v>41</v>
      </c>
      <c r="E33" s="1">
        <v>32</v>
      </c>
      <c r="F33" s="1" t="str">
        <f t="shared" si="2"/>
        <v>EUR</v>
      </c>
      <c r="G33" s="1">
        <f t="shared" si="0"/>
        <v>2</v>
      </c>
      <c r="H33" s="1">
        <f t="shared" si="1"/>
        <v>41</v>
      </c>
      <c r="I33" s="75"/>
    </row>
    <row r="34" spans="1:9" ht="15">
      <c r="A34" s="4" t="s">
        <v>48</v>
      </c>
      <c r="B34" s="4" t="s">
        <v>219</v>
      </c>
      <c r="C34" s="4" t="s">
        <v>14</v>
      </c>
      <c r="D34" s="80">
        <v>39</v>
      </c>
      <c r="E34" s="1">
        <v>33</v>
      </c>
      <c r="F34" s="1" t="str">
        <f t="shared" si="2"/>
        <v>EUR</v>
      </c>
      <c r="G34" s="1">
        <f aca="true" t="shared" si="3" ref="G34:G65">IF(B34="EUR",2,IF(B34="JPY",-3,IF(B34="CZK",0,0)))</f>
        <v>2</v>
      </c>
      <c r="H34" s="1">
        <f t="shared" si="1"/>
        <v>39</v>
      </c>
      <c r="I34" s="75"/>
    </row>
    <row r="35" spans="1:9" ht="15">
      <c r="A35" s="4" t="s">
        <v>49</v>
      </c>
      <c r="B35" s="4" t="s">
        <v>222</v>
      </c>
      <c r="C35" s="4" t="s">
        <v>50</v>
      </c>
      <c r="D35" s="80">
        <v>600</v>
      </c>
      <c r="E35" s="1">
        <v>34</v>
      </c>
      <c r="F35" s="1" t="str">
        <f t="shared" si="2"/>
        <v>CZK</v>
      </c>
      <c r="G35" s="1">
        <f t="shared" si="3"/>
        <v>0</v>
      </c>
      <c r="H35" s="1">
        <f t="shared" si="1"/>
        <v>600</v>
      </c>
      <c r="I35" s="75"/>
    </row>
    <row r="36" spans="1:9" ht="15">
      <c r="A36" s="4" t="s">
        <v>51</v>
      </c>
      <c r="B36" s="4" t="s">
        <v>219</v>
      </c>
      <c r="C36" s="4" t="s">
        <v>14</v>
      </c>
      <c r="D36" s="80">
        <v>37</v>
      </c>
      <c r="E36" s="1">
        <v>35</v>
      </c>
      <c r="F36" s="1" t="str">
        <f t="shared" si="2"/>
        <v>EUR</v>
      </c>
      <c r="G36" s="1">
        <f t="shared" si="3"/>
        <v>2</v>
      </c>
      <c r="H36" s="1">
        <f t="shared" si="1"/>
        <v>37</v>
      </c>
      <c r="I36" s="75"/>
    </row>
    <row r="37" spans="1:9" ht="15">
      <c r="A37" s="4" t="s">
        <v>52</v>
      </c>
      <c r="B37" s="4" t="s">
        <v>219</v>
      </c>
      <c r="C37" s="4" t="s">
        <v>14</v>
      </c>
      <c r="D37" s="80">
        <v>40</v>
      </c>
      <c r="E37" s="1">
        <v>36</v>
      </c>
      <c r="F37" s="1" t="str">
        <f t="shared" si="2"/>
        <v>EUR</v>
      </c>
      <c r="G37" s="1">
        <f t="shared" si="3"/>
        <v>2</v>
      </c>
      <c r="H37" s="1">
        <f t="shared" si="1"/>
        <v>40</v>
      </c>
      <c r="I37" s="75"/>
    </row>
    <row r="38" spans="1:9" ht="15">
      <c r="A38" s="4" t="s">
        <v>53</v>
      </c>
      <c r="B38" s="4" t="s">
        <v>219</v>
      </c>
      <c r="C38" s="4" t="s">
        <v>14</v>
      </c>
      <c r="D38" s="80">
        <v>38</v>
      </c>
      <c r="E38" s="1">
        <v>37</v>
      </c>
      <c r="F38" s="1" t="str">
        <f t="shared" si="2"/>
        <v>EUR</v>
      </c>
      <c r="G38" s="1">
        <f t="shared" si="3"/>
        <v>2</v>
      </c>
      <c r="H38" s="1">
        <f t="shared" si="1"/>
        <v>38</v>
      </c>
      <c r="I38" s="75"/>
    </row>
    <row r="39" spans="1:9" ht="15">
      <c r="A39" s="4" t="s">
        <v>54</v>
      </c>
      <c r="B39" s="4" t="s">
        <v>223</v>
      </c>
      <c r="C39" s="4" t="s">
        <v>55</v>
      </c>
      <c r="D39" s="80">
        <v>380</v>
      </c>
      <c r="E39" s="1">
        <v>38</v>
      </c>
      <c r="F39" s="1" t="str">
        <f t="shared" si="2"/>
        <v>DKK</v>
      </c>
      <c r="G39" s="1">
        <f t="shared" si="3"/>
        <v>0</v>
      </c>
      <c r="H39" s="1">
        <f t="shared" si="1"/>
        <v>380</v>
      </c>
      <c r="I39" s="75"/>
    </row>
    <row r="40" spans="1:9" ht="15">
      <c r="A40" s="4" t="s">
        <v>56</v>
      </c>
      <c r="B40" s="4" t="s">
        <v>220</v>
      </c>
      <c r="C40" s="4" t="s">
        <v>17</v>
      </c>
      <c r="D40" s="80">
        <v>41</v>
      </c>
      <c r="E40" s="1">
        <v>39</v>
      </c>
      <c r="F40" s="1" t="str">
        <f t="shared" si="2"/>
        <v>USD</v>
      </c>
      <c r="G40" s="1">
        <f t="shared" si="3"/>
        <v>0</v>
      </c>
      <c r="H40" s="1">
        <f t="shared" si="1"/>
        <v>41</v>
      </c>
      <c r="I40" s="75"/>
    </row>
    <row r="41" spans="1:9" ht="15">
      <c r="A41" s="4" t="s">
        <v>57</v>
      </c>
      <c r="B41" s="4" t="s">
        <v>220</v>
      </c>
      <c r="C41" s="4" t="s">
        <v>17</v>
      </c>
      <c r="D41" s="80">
        <v>50</v>
      </c>
      <c r="E41" s="1">
        <v>40</v>
      </c>
      <c r="F41" s="1" t="str">
        <f t="shared" si="2"/>
        <v>USD</v>
      </c>
      <c r="G41" s="1">
        <f t="shared" si="3"/>
        <v>0</v>
      </c>
      <c r="H41" s="1">
        <f t="shared" si="1"/>
        <v>50</v>
      </c>
      <c r="I41" s="75"/>
    </row>
    <row r="42" spans="1:9" ht="15">
      <c r="A42" s="4" t="s">
        <v>58</v>
      </c>
      <c r="B42" s="4" t="s">
        <v>219</v>
      </c>
      <c r="C42" s="4" t="s">
        <v>14</v>
      </c>
      <c r="D42" s="80">
        <v>38</v>
      </c>
      <c r="E42" s="1">
        <v>41</v>
      </c>
      <c r="F42" s="1" t="str">
        <f t="shared" si="2"/>
        <v>EUR</v>
      </c>
      <c r="G42" s="1">
        <f t="shared" si="3"/>
        <v>2</v>
      </c>
      <c r="H42" s="1">
        <f t="shared" si="1"/>
        <v>38</v>
      </c>
      <c r="I42" s="75"/>
    </row>
    <row r="43" spans="1:9" ht="15">
      <c r="A43" s="4" t="s">
        <v>59</v>
      </c>
      <c r="B43" s="4" t="s">
        <v>219</v>
      </c>
      <c r="C43" s="4" t="s">
        <v>14</v>
      </c>
      <c r="D43" s="80">
        <v>40</v>
      </c>
      <c r="E43" s="1">
        <v>42</v>
      </c>
      <c r="F43" s="1" t="str">
        <f t="shared" si="2"/>
        <v>EUR</v>
      </c>
      <c r="G43" s="1">
        <f t="shared" si="3"/>
        <v>2</v>
      </c>
      <c r="H43" s="1">
        <f t="shared" si="1"/>
        <v>40</v>
      </c>
      <c r="I43" s="75"/>
    </row>
    <row r="44" spans="1:9" ht="15">
      <c r="A44" s="4" t="s">
        <v>60</v>
      </c>
      <c r="B44" s="4" t="s">
        <v>219</v>
      </c>
      <c r="C44" s="4" t="s">
        <v>14</v>
      </c>
      <c r="D44" s="80">
        <v>45</v>
      </c>
      <c r="E44" s="1">
        <v>43</v>
      </c>
      <c r="F44" s="1" t="str">
        <f t="shared" si="2"/>
        <v>EUR</v>
      </c>
      <c r="G44" s="1">
        <f t="shared" si="3"/>
        <v>2</v>
      </c>
      <c r="H44" s="1">
        <f t="shared" si="1"/>
        <v>45</v>
      </c>
      <c r="I44" s="75"/>
    </row>
    <row r="45" spans="1:9" ht="15">
      <c r="A45" s="4" t="s">
        <v>61</v>
      </c>
      <c r="B45" s="4" t="s">
        <v>219</v>
      </c>
      <c r="C45" s="4" t="s">
        <v>14</v>
      </c>
      <c r="D45" s="80">
        <v>38</v>
      </c>
      <c r="E45" s="1">
        <v>44</v>
      </c>
      <c r="F45" s="1" t="str">
        <f t="shared" si="2"/>
        <v>EUR</v>
      </c>
      <c r="G45" s="1">
        <f t="shared" si="3"/>
        <v>2</v>
      </c>
      <c r="H45" s="1">
        <f t="shared" si="1"/>
        <v>38</v>
      </c>
      <c r="I45" s="75"/>
    </row>
    <row r="46" spans="1:9" ht="15">
      <c r="A46" s="4" t="s">
        <v>62</v>
      </c>
      <c r="B46" s="4" t="s">
        <v>219</v>
      </c>
      <c r="C46" s="4" t="s">
        <v>14</v>
      </c>
      <c r="D46" s="80">
        <v>42</v>
      </c>
      <c r="E46" s="1">
        <v>45</v>
      </c>
      <c r="F46" s="1" t="str">
        <f t="shared" si="2"/>
        <v>EUR</v>
      </c>
      <c r="G46" s="1">
        <f t="shared" si="3"/>
        <v>2</v>
      </c>
      <c r="H46" s="1">
        <f t="shared" si="1"/>
        <v>42</v>
      </c>
      <c r="I46" s="75"/>
    </row>
    <row r="47" spans="1:9" ht="15">
      <c r="A47" s="4" t="s">
        <v>63</v>
      </c>
      <c r="B47" s="4" t="s">
        <v>220</v>
      </c>
      <c r="C47" s="4" t="s">
        <v>17</v>
      </c>
      <c r="D47" s="80">
        <v>39</v>
      </c>
      <c r="E47" s="1">
        <v>46</v>
      </c>
      <c r="F47" s="1" t="str">
        <f t="shared" si="2"/>
        <v>USD</v>
      </c>
      <c r="G47" s="1">
        <f t="shared" si="3"/>
        <v>0</v>
      </c>
      <c r="H47" s="1">
        <f t="shared" si="1"/>
        <v>39</v>
      </c>
      <c r="I47" s="75"/>
    </row>
    <row r="48" spans="1:9" ht="15">
      <c r="A48" s="4" t="s">
        <v>64</v>
      </c>
      <c r="B48" s="4" t="s">
        <v>221</v>
      </c>
      <c r="C48" s="4" t="s">
        <v>26</v>
      </c>
      <c r="D48" s="80">
        <v>55</v>
      </c>
      <c r="E48" s="1">
        <v>47</v>
      </c>
      <c r="F48" s="1" t="str">
        <f t="shared" si="2"/>
        <v>AUD</v>
      </c>
      <c r="G48" s="1">
        <f t="shared" si="3"/>
        <v>0</v>
      </c>
      <c r="H48" s="1">
        <f t="shared" si="1"/>
        <v>55</v>
      </c>
      <c r="I48" s="75"/>
    </row>
    <row r="49" spans="1:9" ht="15">
      <c r="A49" s="4" t="s">
        <v>65</v>
      </c>
      <c r="B49" s="4" t="s">
        <v>219</v>
      </c>
      <c r="C49" s="4" t="s">
        <v>14</v>
      </c>
      <c r="D49" s="80">
        <v>31</v>
      </c>
      <c r="E49" s="1">
        <v>48</v>
      </c>
      <c r="F49" s="1" t="str">
        <f t="shared" si="2"/>
        <v>EUR</v>
      </c>
      <c r="G49" s="1">
        <f t="shared" si="3"/>
        <v>2</v>
      </c>
      <c r="H49" s="1">
        <f t="shared" si="1"/>
        <v>31</v>
      </c>
      <c r="I49" s="75"/>
    </row>
    <row r="50" spans="1:9" ht="15">
      <c r="A50" s="4" t="s">
        <v>66</v>
      </c>
      <c r="B50" s="4" t="s">
        <v>219</v>
      </c>
      <c r="C50" s="4" t="s">
        <v>14</v>
      </c>
      <c r="D50" s="80">
        <v>50</v>
      </c>
      <c r="E50" s="1">
        <v>49</v>
      </c>
      <c r="F50" s="1" t="str">
        <f t="shared" si="2"/>
        <v>EUR</v>
      </c>
      <c r="G50" s="1">
        <f t="shared" si="3"/>
        <v>2</v>
      </c>
      <c r="H50" s="1">
        <f t="shared" si="1"/>
        <v>50</v>
      </c>
      <c r="I50" s="75"/>
    </row>
    <row r="51" spans="1:9" ht="15">
      <c r="A51" s="4" t="s">
        <v>67</v>
      </c>
      <c r="B51" s="4" t="s">
        <v>219</v>
      </c>
      <c r="C51" s="4" t="s">
        <v>14</v>
      </c>
      <c r="D51" s="80">
        <v>45</v>
      </c>
      <c r="E51" s="1">
        <v>50</v>
      </c>
      <c r="F51" s="1" t="str">
        <f t="shared" si="2"/>
        <v>EUR</v>
      </c>
      <c r="G51" s="1">
        <f t="shared" si="3"/>
        <v>2</v>
      </c>
      <c r="H51" s="1">
        <f t="shared" si="1"/>
        <v>45</v>
      </c>
      <c r="I51" s="75"/>
    </row>
    <row r="52" spans="1:9" ht="15">
      <c r="A52" s="4" t="s">
        <v>68</v>
      </c>
      <c r="B52" s="4" t="s">
        <v>219</v>
      </c>
      <c r="C52" s="4" t="s">
        <v>14</v>
      </c>
      <c r="D52" s="80">
        <v>42</v>
      </c>
      <c r="E52" s="1">
        <v>51</v>
      </c>
      <c r="F52" s="1" t="str">
        <f t="shared" si="2"/>
        <v>EUR</v>
      </c>
      <c r="G52" s="1">
        <f t="shared" si="3"/>
        <v>2</v>
      </c>
      <c r="H52" s="1">
        <f t="shared" si="1"/>
        <v>42</v>
      </c>
      <c r="I52" s="75"/>
    </row>
    <row r="53" spans="1:9" ht="15">
      <c r="A53" s="4" t="s">
        <v>69</v>
      </c>
      <c r="B53" s="4" t="s">
        <v>219</v>
      </c>
      <c r="C53" s="4" t="s">
        <v>14</v>
      </c>
      <c r="D53" s="80">
        <v>45</v>
      </c>
      <c r="E53" s="1">
        <v>52</v>
      </c>
      <c r="F53" s="1" t="str">
        <f t="shared" si="2"/>
        <v>EUR</v>
      </c>
      <c r="G53" s="1">
        <f t="shared" si="3"/>
        <v>2</v>
      </c>
      <c r="H53" s="1">
        <f t="shared" si="1"/>
        <v>45</v>
      </c>
      <c r="I53" s="75"/>
    </row>
    <row r="54" spans="1:9" ht="15">
      <c r="A54" s="4" t="s">
        <v>70</v>
      </c>
      <c r="B54" s="4" t="s">
        <v>220</v>
      </c>
      <c r="C54" s="4" t="s">
        <v>17</v>
      </c>
      <c r="D54" s="80">
        <v>33</v>
      </c>
      <c r="E54" s="1">
        <v>53</v>
      </c>
      <c r="F54" s="1" t="str">
        <f t="shared" si="2"/>
        <v>USD</v>
      </c>
      <c r="G54" s="1">
        <f t="shared" si="3"/>
        <v>0</v>
      </c>
      <c r="H54" s="1">
        <f t="shared" si="1"/>
        <v>33</v>
      </c>
      <c r="I54" s="75"/>
    </row>
    <row r="55" spans="1:9" ht="15">
      <c r="A55" s="4" t="s">
        <v>71</v>
      </c>
      <c r="B55" s="4" t="s">
        <v>220</v>
      </c>
      <c r="C55" s="4" t="s">
        <v>17</v>
      </c>
      <c r="D55" s="80">
        <v>55</v>
      </c>
      <c r="E55" s="1">
        <v>54</v>
      </c>
      <c r="F55" s="1" t="str">
        <f t="shared" si="2"/>
        <v>USD</v>
      </c>
      <c r="G55" s="1">
        <f t="shared" si="3"/>
        <v>0</v>
      </c>
      <c r="H55" s="1">
        <f t="shared" si="1"/>
        <v>55</v>
      </c>
      <c r="I55" s="75"/>
    </row>
    <row r="56" spans="1:9" ht="15">
      <c r="A56" s="4" t="s">
        <v>72</v>
      </c>
      <c r="B56" s="4" t="s">
        <v>219</v>
      </c>
      <c r="C56" s="4" t="s">
        <v>14</v>
      </c>
      <c r="D56" s="80">
        <v>40</v>
      </c>
      <c r="E56" s="1">
        <v>55</v>
      </c>
      <c r="F56" s="1" t="str">
        <f t="shared" si="2"/>
        <v>EUR</v>
      </c>
      <c r="G56" s="1">
        <f t="shared" si="3"/>
        <v>2</v>
      </c>
      <c r="H56" s="1">
        <f t="shared" si="1"/>
        <v>40</v>
      </c>
      <c r="I56" s="75"/>
    </row>
    <row r="57" spans="1:9" ht="15">
      <c r="A57" s="4" t="s">
        <v>73</v>
      </c>
      <c r="B57" s="4" t="s">
        <v>219</v>
      </c>
      <c r="C57" s="4" t="s">
        <v>14</v>
      </c>
      <c r="D57" s="80">
        <v>42</v>
      </c>
      <c r="E57" s="1">
        <v>56</v>
      </c>
      <c r="F57" s="1" t="str">
        <f t="shared" si="2"/>
        <v>EUR</v>
      </c>
      <c r="G57" s="1">
        <f t="shared" si="3"/>
        <v>2</v>
      </c>
      <c r="H57" s="1">
        <f t="shared" si="1"/>
        <v>42</v>
      </c>
      <c r="I57" s="75"/>
    </row>
    <row r="58" spans="1:9" ht="15">
      <c r="A58" s="4" t="s">
        <v>74</v>
      </c>
      <c r="B58" s="4" t="s">
        <v>220</v>
      </c>
      <c r="C58" s="4" t="s">
        <v>17</v>
      </c>
      <c r="D58" s="80">
        <v>46</v>
      </c>
      <c r="E58" s="1">
        <v>57</v>
      </c>
      <c r="F58" s="1" t="str">
        <f t="shared" si="2"/>
        <v>USD</v>
      </c>
      <c r="G58" s="1">
        <f t="shared" si="3"/>
        <v>0</v>
      </c>
      <c r="H58" s="1">
        <f t="shared" si="1"/>
        <v>46</v>
      </c>
      <c r="I58" s="75"/>
    </row>
    <row r="59" spans="1:9" ht="15">
      <c r="A59" s="4" t="s">
        <v>75</v>
      </c>
      <c r="B59" s="4" t="s">
        <v>220</v>
      </c>
      <c r="C59" s="4" t="s">
        <v>17</v>
      </c>
      <c r="D59" s="80">
        <v>37</v>
      </c>
      <c r="E59" s="1">
        <v>58</v>
      </c>
      <c r="F59" s="1" t="str">
        <f t="shared" si="2"/>
        <v>USD</v>
      </c>
      <c r="G59" s="1">
        <f t="shared" si="3"/>
        <v>0</v>
      </c>
      <c r="H59" s="1">
        <f t="shared" si="1"/>
        <v>37</v>
      </c>
      <c r="I59" s="75"/>
    </row>
    <row r="60" spans="1:9" ht="15">
      <c r="A60" s="4" t="s">
        <v>76</v>
      </c>
      <c r="B60" s="4" t="s">
        <v>219</v>
      </c>
      <c r="C60" s="4" t="s">
        <v>14</v>
      </c>
      <c r="D60" s="80">
        <v>38</v>
      </c>
      <c r="E60" s="1">
        <v>59</v>
      </c>
      <c r="F60" s="1" t="str">
        <f t="shared" si="2"/>
        <v>EUR</v>
      </c>
      <c r="G60" s="1">
        <f t="shared" si="3"/>
        <v>2</v>
      </c>
      <c r="H60" s="1">
        <f t="shared" si="1"/>
        <v>38</v>
      </c>
      <c r="I60" s="75"/>
    </row>
    <row r="61" spans="1:9" ht="15">
      <c r="A61" s="4" t="s">
        <v>77</v>
      </c>
      <c r="B61" s="4" t="s">
        <v>220</v>
      </c>
      <c r="C61" s="4" t="s">
        <v>17</v>
      </c>
      <c r="D61" s="80">
        <v>38</v>
      </c>
      <c r="E61" s="1">
        <v>60</v>
      </c>
      <c r="F61" s="1" t="str">
        <f t="shared" si="2"/>
        <v>USD</v>
      </c>
      <c r="G61" s="1">
        <f t="shared" si="3"/>
        <v>0</v>
      </c>
      <c r="H61" s="1">
        <f t="shared" si="1"/>
        <v>38</v>
      </c>
      <c r="I61" s="75"/>
    </row>
    <row r="62" spans="1:9" ht="15">
      <c r="A62" s="4" t="s">
        <v>78</v>
      </c>
      <c r="B62" s="4" t="s">
        <v>220</v>
      </c>
      <c r="C62" s="4" t="s">
        <v>17</v>
      </c>
      <c r="D62" s="80">
        <v>43</v>
      </c>
      <c r="E62" s="1">
        <v>61</v>
      </c>
      <c r="F62" s="1" t="str">
        <f t="shared" si="2"/>
        <v>USD</v>
      </c>
      <c r="G62" s="1">
        <f t="shared" si="3"/>
        <v>0</v>
      </c>
      <c r="H62" s="1">
        <f t="shared" si="1"/>
        <v>43</v>
      </c>
      <c r="I62" s="75"/>
    </row>
    <row r="63" spans="1:9" ht="15">
      <c r="A63" s="4" t="s">
        <v>79</v>
      </c>
      <c r="B63" s="4" t="s">
        <v>220</v>
      </c>
      <c r="C63" s="4" t="s">
        <v>17</v>
      </c>
      <c r="D63" s="80">
        <v>46</v>
      </c>
      <c r="E63" s="1">
        <v>62</v>
      </c>
      <c r="F63" s="1" t="str">
        <f t="shared" si="2"/>
        <v>USD</v>
      </c>
      <c r="G63" s="1">
        <f t="shared" si="3"/>
        <v>0</v>
      </c>
      <c r="H63" s="1">
        <f t="shared" si="1"/>
        <v>46</v>
      </c>
      <c r="I63" s="75"/>
    </row>
    <row r="64" spans="1:9" ht="15">
      <c r="A64" s="4" t="s">
        <v>80</v>
      </c>
      <c r="B64" s="4" t="s">
        <v>219</v>
      </c>
      <c r="C64" s="4" t="s">
        <v>14</v>
      </c>
      <c r="D64" s="80">
        <v>38</v>
      </c>
      <c r="E64" s="1">
        <v>63</v>
      </c>
      <c r="F64" s="1" t="str">
        <f t="shared" si="2"/>
        <v>EUR</v>
      </c>
      <c r="G64" s="1">
        <f t="shared" si="3"/>
        <v>2</v>
      </c>
      <c r="H64" s="1">
        <f t="shared" si="1"/>
        <v>38</v>
      </c>
      <c r="I64" s="75"/>
    </row>
    <row r="65" spans="1:9" ht="15">
      <c r="A65" s="4" t="s">
        <v>81</v>
      </c>
      <c r="B65" s="4" t="s">
        <v>220</v>
      </c>
      <c r="C65" s="4" t="s">
        <v>17</v>
      </c>
      <c r="D65" s="80">
        <v>55</v>
      </c>
      <c r="E65" s="1">
        <v>64</v>
      </c>
      <c r="F65" s="1" t="str">
        <f t="shared" si="2"/>
        <v>USD</v>
      </c>
      <c r="G65" s="1">
        <f t="shared" si="3"/>
        <v>0</v>
      </c>
      <c r="H65" s="1">
        <f t="shared" si="1"/>
        <v>55</v>
      </c>
      <c r="I65" s="75"/>
    </row>
    <row r="66" spans="1:9" ht="15">
      <c r="A66" s="4" t="s">
        <v>82</v>
      </c>
      <c r="B66" s="4" t="s">
        <v>219</v>
      </c>
      <c r="C66" s="4" t="s">
        <v>14</v>
      </c>
      <c r="D66" s="80">
        <v>45</v>
      </c>
      <c r="E66" s="1">
        <v>65</v>
      </c>
      <c r="F66" s="1" t="str">
        <f t="shared" si="2"/>
        <v>EUR</v>
      </c>
      <c r="G66" s="1">
        <f aca="true" t="shared" si="4" ref="G66:G77">IF(B66="EUR",2,IF(B66="JPY",-3,IF(B66="CZK",0,0)))</f>
        <v>2</v>
      </c>
      <c r="H66" s="1">
        <f aca="true" t="shared" si="5" ref="H66:H129">D66</f>
        <v>45</v>
      </c>
      <c r="I66" s="75"/>
    </row>
    <row r="67" spans="1:9" ht="15">
      <c r="A67" s="4" t="s">
        <v>83</v>
      </c>
      <c r="B67" s="4" t="s">
        <v>220</v>
      </c>
      <c r="C67" s="4" t="s">
        <v>17</v>
      </c>
      <c r="D67" s="80">
        <v>38</v>
      </c>
      <c r="E67" s="1">
        <v>66</v>
      </c>
      <c r="F67" s="1" t="str">
        <f aca="true" t="shared" si="6" ref="F67:F130">B67</f>
        <v>USD</v>
      </c>
      <c r="G67" s="1">
        <f t="shared" si="4"/>
        <v>0</v>
      </c>
      <c r="H67" s="1">
        <f t="shared" si="5"/>
        <v>38</v>
      </c>
      <c r="I67" s="75"/>
    </row>
    <row r="68" spans="1:9" ht="15">
      <c r="A68" s="4" t="s">
        <v>84</v>
      </c>
      <c r="B68" s="4" t="s">
        <v>219</v>
      </c>
      <c r="C68" s="4" t="s">
        <v>14</v>
      </c>
      <c r="D68" s="80">
        <v>40</v>
      </c>
      <c r="E68" s="1">
        <v>67</v>
      </c>
      <c r="F68" s="1" t="str">
        <f t="shared" si="6"/>
        <v>EUR</v>
      </c>
      <c r="G68" s="1">
        <f t="shared" si="4"/>
        <v>2</v>
      </c>
      <c r="H68" s="1">
        <f t="shared" si="5"/>
        <v>40</v>
      </c>
      <c r="I68" s="75"/>
    </row>
    <row r="69" spans="1:9" ht="15">
      <c r="A69" s="4" t="s">
        <v>85</v>
      </c>
      <c r="B69" s="4" t="s">
        <v>219</v>
      </c>
      <c r="C69" s="4" t="s">
        <v>14</v>
      </c>
      <c r="D69" s="80">
        <v>40</v>
      </c>
      <c r="E69" s="1">
        <v>68</v>
      </c>
      <c r="F69" s="1" t="str">
        <f t="shared" si="6"/>
        <v>EUR</v>
      </c>
      <c r="G69" s="1">
        <f t="shared" si="4"/>
        <v>2</v>
      </c>
      <c r="H69" s="1">
        <f t="shared" si="5"/>
        <v>40</v>
      </c>
      <c r="I69" s="75"/>
    </row>
    <row r="70" spans="1:9" ht="15">
      <c r="A70" s="4" t="s">
        <v>86</v>
      </c>
      <c r="B70" s="4" t="s">
        <v>219</v>
      </c>
      <c r="C70" s="4" t="s">
        <v>14</v>
      </c>
      <c r="D70" s="80">
        <v>38</v>
      </c>
      <c r="E70" s="1">
        <v>69</v>
      </c>
      <c r="F70" s="1" t="str">
        <f t="shared" si="6"/>
        <v>EUR</v>
      </c>
      <c r="G70" s="1">
        <f t="shared" si="4"/>
        <v>2</v>
      </c>
      <c r="H70" s="1">
        <f t="shared" si="5"/>
        <v>38</v>
      </c>
      <c r="I70" s="75"/>
    </row>
    <row r="71" spans="1:9" ht="15">
      <c r="A71" s="4" t="s">
        <v>87</v>
      </c>
      <c r="B71" s="4" t="s">
        <v>219</v>
      </c>
      <c r="C71" s="4" t="s">
        <v>14</v>
      </c>
      <c r="D71" s="80">
        <v>42</v>
      </c>
      <c r="E71" s="1">
        <v>70</v>
      </c>
      <c r="F71" s="1" t="str">
        <f t="shared" si="6"/>
        <v>EUR</v>
      </c>
      <c r="G71" s="1">
        <f t="shared" si="4"/>
        <v>2</v>
      </c>
      <c r="H71" s="1">
        <f t="shared" si="5"/>
        <v>42</v>
      </c>
      <c r="I71" s="75"/>
    </row>
    <row r="72" spans="1:9" ht="15">
      <c r="A72" s="4" t="s">
        <v>88</v>
      </c>
      <c r="B72" s="4" t="s">
        <v>219</v>
      </c>
      <c r="C72" s="4" t="s">
        <v>14</v>
      </c>
      <c r="D72" s="80">
        <v>35</v>
      </c>
      <c r="E72" s="1">
        <v>71</v>
      </c>
      <c r="F72" s="1" t="str">
        <f t="shared" si="6"/>
        <v>EUR</v>
      </c>
      <c r="G72" s="1">
        <f t="shared" si="4"/>
        <v>2</v>
      </c>
      <c r="H72" s="1">
        <f t="shared" si="5"/>
        <v>35</v>
      </c>
      <c r="I72" s="75"/>
    </row>
    <row r="73" spans="1:9" ht="15">
      <c r="A73" s="4" t="s">
        <v>89</v>
      </c>
      <c r="B73" s="4" t="s">
        <v>219</v>
      </c>
      <c r="C73" s="4" t="s">
        <v>14</v>
      </c>
      <c r="D73" s="80">
        <v>37</v>
      </c>
      <c r="E73" s="1">
        <v>72</v>
      </c>
      <c r="F73" s="1" t="str">
        <f t="shared" si="6"/>
        <v>EUR</v>
      </c>
      <c r="G73" s="1">
        <f t="shared" si="4"/>
        <v>2</v>
      </c>
      <c r="H73" s="1">
        <f t="shared" si="5"/>
        <v>37</v>
      </c>
      <c r="I73" s="75"/>
    </row>
    <row r="74" spans="1:9" ht="15">
      <c r="A74" s="4" t="s">
        <v>90</v>
      </c>
      <c r="B74" s="4" t="s">
        <v>219</v>
      </c>
      <c r="C74" s="4" t="s">
        <v>14</v>
      </c>
      <c r="D74" s="80">
        <v>53</v>
      </c>
      <c r="E74" s="1">
        <v>73</v>
      </c>
      <c r="F74" s="1" t="str">
        <f t="shared" si="6"/>
        <v>EUR</v>
      </c>
      <c r="G74" s="1">
        <f t="shared" si="4"/>
        <v>2</v>
      </c>
      <c r="H74" s="1">
        <f t="shared" si="5"/>
        <v>53</v>
      </c>
      <c r="I74" s="75"/>
    </row>
    <row r="75" spans="1:9" ht="15">
      <c r="A75" s="4" t="s">
        <v>91</v>
      </c>
      <c r="B75" s="4" t="s">
        <v>219</v>
      </c>
      <c r="C75" s="4" t="s">
        <v>14</v>
      </c>
      <c r="D75" s="80">
        <v>55</v>
      </c>
      <c r="E75" s="1">
        <v>74</v>
      </c>
      <c r="F75" s="1" t="str">
        <f t="shared" si="6"/>
        <v>EUR</v>
      </c>
      <c r="G75" s="1">
        <f t="shared" si="4"/>
        <v>2</v>
      </c>
      <c r="H75" s="1">
        <f t="shared" si="5"/>
        <v>55</v>
      </c>
      <c r="I75" s="75"/>
    </row>
    <row r="76" spans="1:9" ht="15">
      <c r="A76" s="4" t="s">
        <v>92</v>
      </c>
      <c r="B76" s="4" t="s">
        <v>219</v>
      </c>
      <c r="C76" s="4" t="s">
        <v>14</v>
      </c>
      <c r="D76" s="80">
        <v>48</v>
      </c>
      <c r="E76" s="1">
        <v>75</v>
      </c>
      <c r="F76" s="1" t="str">
        <f t="shared" si="6"/>
        <v>EUR</v>
      </c>
      <c r="G76" s="1">
        <f t="shared" si="4"/>
        <v>2</v>
      </c>
      <c r="H76" s="1">
        <f t="shared" si="5"/>
        <v>48</v>
      </c>
      <c r="I76" s="75"/>
    </row>
    <row r="77" spans="1:9" ht="15">
      <c r="A77" s="4" t="s">
        <v>93</v>
      </c>
      <c r="B77" s="4" t="s">
        <v>220</v>
      </c>
      <c r="C77" s="4" t="s">
        <v>17</v>
      </c>
      <c r="D77" s="80">
        <v>56</v>
      </c>
      <c r="E77" s="1">
        <v>76</v>
      </c>
      <c r="F77" s="1" t="str">
        <f t="shared" si="6"/>
        <v>USD</v>
      </c>
      <c r="G77" s="1">
        <f t="shared" si="4"/>
        <v>0</v>
      </c>
      <c r="H77" s="1">
        <f t="shared" si="5"/>
        <v>56</v>
      </c>
      <c r="I77" s="75"/>
    </row>
    <row r="78" spans="1:9" ht="15">
      <c r="A78" s="4" t="s">
        <v>94</v>
      </c>
      <c r="B78" s="4" t="s">
        <v>224</v>
      </c>
      <c r="C78" s="4" t="s">
        <v>95</v>
      </c>
      <c r="D78" s="80">
        <v>6500</v>
      </c>
      <c r="E78" s="1">
        <v>77</v>
      </c>
      <c r="F78" s="1" t="str">
        <f t="shared" si="6"/>
        <v>JPY</v>
      </c>
      <c r="G78" s="1">
        <v>-2</v>
      </c>
      <c r="H78" s="1">
        <f t="shared" si="5"/>
        <v>6500</v>
      </c>
      <c r="I78" s="76"/>
    </row>
    <row r="79" spans="1:9" ht="15">
      <c r="A79" s="4" t="s">
        <v>96</v>
      </c>
      <c r="B79" s="4" t="s">
        <v>219</v>
      </c>
      <c r="C79" s="4" t="s">
        <v>14</v>
      </c>
      <c r="D79" s="80">
        <v>35</v>
      </c>
      <c r="E79" s="1">
        <v>78</v>
      </c>
      <c r="F79" s="1" t="str">
        <f t="shared" si="6"/>
        <v>EUR</v>
      </c>
      <c r="G79" s="1">
        <f aca="true" t="shared" si="7" ref="G79:G110">IF(B79="EUR",2,IF(B79="JPY",-3,IF(B79="CZK",0,0)))</f>
        <v>2</v>
      </c>
      <c r="H79" s="1">
        <f t="shared" si="5"/>
        <v>35</v>
      </c>
      <c r="I79" s="75"/>
    </row>
    <row r="80" spans="1:9" ht="15">
      <c r="A80" s="4" t="s">
        <v>97</v>
      </c>
      <c r="B80" s="4" t="s">
        <v>219</v>
      </c>
      <c r="C80" s="4" t="s">
        <v>14</v>
      </c>
      <c r="D80" s="80">
        <v>36</v>
      </c>
      <c r="E80" s="1">
        <v>79</v>
      </c>
      <c r="F80" s="1" t="str">
        <f t="shared" si="6"/>
        <v>EUR</v>
      </c>
      <c r="G80" s="1">
        <f t="shared" si="7"/>
        <v>2</v>
      </c>
      <c r="H80" s="1">
        <f t="shared" si="5"/>
        <v>36</v>
      </c>
      <c r="I80" s="75"/>
    </row>
    <row r="81" spans="1:9" ht="15">
      <c r="A81" s="4" t="s">
        <v>98</v>
      </c>
      <c r="B81" s="4" t="s">
        <v>219</v>
      </c>
      <c r="C81" s="4" t="s">
        <v>14</v>
      </c>
      <c r="D81" s="80">
        <v>38</v>
      </c>
      <c r="E81" s="1">
        <v>80</v>
      </c>
      <c r="F81" s="1" t="str">
        <f t="shared" si="6"/>
        <v>EUR</v>
      </c>
      <c r="G81" s="1">
        <f t="shared" si="7"/>
        <v>2</v>
      </c>
      <c r="H81" s="1">
        <f t="shared" si="5"/>
        <v>38</v>
      </c>
      <c r="I81" s="75"/>
    </row>
    <row r="82" spans="1:9" ht="15">
      <c r="A82" s="4" t="s">
        <v>99</v>
      </c>
      <c r="B82" s="4" t="s">
        <v>219</v>
      </c>
      <c r="C82" s="4" t="s">
        <v>14</v>
      </c>
      <c r="D82" s="80">
        <v>29</v>
      </c>
      <c r="E82" s="1">
        <v>81</v>
      </c>
      <c r="F82" s="1" t="str">
        <f t="shared" si="6"/>
        <v>EUR</v>
      </c>
      <c r="G82" s="1">
        <f t="shared" si="7"/>
        <v>2</v>
      </c>
      <c r="H82" s="1">
        <f t="shared" si="5"/>
        <v>29</v>
      </c>
      <c r="I82" s="75"/>
    </row>
    <row r="83" spans="1:9" ht="15">
      <c r="A83" s="4" t="s">
        <v>100</v>
      </c>
      <c r="B83" s="4" t="s">
        <v>219</v>
      </c>
      <c r="C83" s="4" t="s">
        <v>14</v>
      </c>
      <c r="D83" s="80">
        <v>38</v>
      </c>
      <c r="E83" s="1">
        <v>82</v>
      </c>
      <c r="F83" s="1" t="str">
        <f t="shared" si="6"/>
        <v>EUR</v>
      </c>
      <c r="G83" s="1">
        <f t="shared" si="7"/>
        <v>2</v>
      </c>
      <c r="H83" s="1">
        <f t="shared" si="5"/>
        <v>38</v>
      </c>
      <c r="I83" s="75"/>
    </row>
    <row r="84" spans="1:9" ht="15">
      <c r="A84" s="4" t="s">
        <v>101</v>
      </c>
      <c r="B84" s="4" t="s">
        <v>225</v>
      </c>
      <c r="C84" s="4" t="s">
        <v>102</v>
      </c>
      <c r="D84" s="80">
        <v>65</v>
      </c>
      <c r="E84" s="1">
        <v>83</v>
      </c>
      <c r="F84" s="1" t="str">
        <f t="shared" si="6"/>
        <v>CAD</v>
      </c>
      <c r="G84" s="1">
        <f t="shared" si="7"/>
        <v>0</v>
      </c>
      <c r="H84" s="1">
        <f t="shared" si="5"/>
        <v>65</v>
      </c>
      <c r="I84" s="75"/>
    </row>
    <row r="85" spans="1:9" ht="15">
      <c r="A85" s="4" t="s">
        <v>103</v>
      </c>
      <c r="B85" s="4" t="s">
        <v>220</v>
      </c>
      <c r="C85" s="4" t="s">
        <v>17</v>
      </c>
      <c r="D85" s="80">
        <v>38</v>
      </c>
      <c r="E85" s="1">
        <v>84</v>
      </c>
      <c r="F85" s="1" t="str">
        <f t="shared" si="6"/>
        <v>USD</v>
      </c>
      <c r="G85" s="1">
        <f t="shared" si="7"/>
        <v>0</v>
      </c>
      <c r="H85" s="1">
        <f t="shared" si="5"/>
        <v>38</v>
      </c>
      <c r="I85" s="75"/>
    </row>
    <row r="86" spans="1:9" ht="15">
      <c r="A86" s="4" t="s">
        <v>104</v>
      </c>
      <c r="B86" s="4" t="s">
        <v>219</v>
      </c>
      <c r="C86" s="4" t="s">
        <v>14</v>
      </c>
      <c r="D86" s="80">
        <v>35</v>
      </c>
      <c r="E86" s="1">
        <v>85</v>
      </c>
      <c r="F86" s="1" t="str">
        <f t="shared" si="6"/>
        <v>EUR</v>
      </c>
      <c r="G86" s="1">
        <f t="shared" si="7"/>
        <v>2</v>
      </c>
      <c r="H86" s="1">
        <f t="shared" si="5"/>
        <v>35</v>
      </c>
      <c r="I86" s="75"/>
    </row>
    <row r="87" spans="1:9" ht="15">
      <c r="A87" s="4" t="s">
        <v>105</v>
      </c>
      <c r="B87" s="4" t="s">
        <v>219</v>
      </c>
      <c r="C87" s="4" t="s">
        <v>14</v>
      </c>
      <c r="D87" s="80">
        <v>45</v>
      </c>
      <c r="E87" s="1">
        <v>86</v>
      </c>
      <c r="F87" s="1" t="str">
        <f t="shared" si="6"/>
        <v>EUR</v>
      </c>
      <c r="G87" s="1">
        <f t="shared" si="7"/>
        <v>2</v>
      </c>
      <c r="H87" s="1">
        <f t="shared" si="5"/>
        <v>45</v>
      </c>
      <c r="I87" s="75"/>
    </row>
    <row r="88" spans="1:9" ht="15">
      <c r="A88" s="4" t="s">
        <v>106</v>
      </c>
      <c r="B88" s="4" t="s">
        <v>219</v>
      </c>
      <c r="C88" s="4" t="s">
        <v>14</v>
      </c>
      <c r="D88" s="80">
        <v>45</v>
      </c>
      <c r="E88" s="1">
        <v>87</v>
      </c>
      <c r="F88" s="1" t="str">
        <f t="shared" si="6"/>
        <v>EUR</v>
      </c>
      <c r="G88" s="1">
        <f t="shared" si="7"/>
        <v>2</v>
      </c>
      <c r="H88" s="1">
        <f t="shared" si="5"/>
        <v>45</v>
      </c>
      <c r="I88" s="75"/>
    </row>
    <row r="89" spans="1:9" ht="15">
      <c r="A89" s="4" t="s">
        <v>107</v>
      </c>
      <c r="B89" s="4" t="s">
        <v>219</v>
      </c>
      <c r="C89" s="4" t="s">
        <v>14</v>
      </c>
      <c r="D89" s="80">
        <v>37</v>
      </c>
      <c r="E89" s="1">
        <v>88</v>
      </c>
      <c r="F89" s="1" t="str">
        <f t="shared" si="6"/>
        <v>EUR</v>
      </c>
      <c r="G89" s="1">
        <f t="shared" si="7"/>
        <v>2</v>
      </c>
      <c r="H89" s="1">
        <f t="shared" si="5"/>
        <v>37</v>
      </c>
      <c r="I89" s="75"/>
    </row>
    <row r="90" spans="1:9" ht="15">
      <c r="A90" s="4" t="s">
        <v>108</v>
      </c>
      <c r="B90" s="4" t="s">
        <v>219</v>
      </c>
      <c r="C90" s="4" t="s">
        <v>14</v>
      </c>
      <c r="D90" s="80">
        <v>39</v>
      </c>
      <c r="E90" s="1">
        <v>89</v>
      </c>
      <c r="F90" s="1" t="str">
        <f t="shared" si="6"/>
        <v>EUR</v>
      </c>
      <c r="G90" s="1">
        <f t="shared" si="7"/>
        <v>2</v>
      </c>
      <c r="H90" s="1">
        <f t="shared" si="5"/>
        <v>39</v>
      </c>
      <c r="I90" s="75"/>
    </row>
    <row r="91" spans="1:9" ht="15">
      <c r="A91" s="4" t="s">
        <v>109</v>
      </c>
      <c r="B91" s="4" t="s">
        <v>220</v>
      </c>
      <c r="C91" s="4" t="s">
        <v>17</v>
      </c>
      <c r="D91" s="80">
        <v>35</v>
      </c>
      <c r="E91" s="1">
        <v>90</v>
      </c>
      <c r="F91" s="1" t="str">
        <f t="shared" si="6"/>
        <v>USD</v>
      </c>
      <c r="G91" s="1">
        <f t="shared" si="7"/>
        <v>0</v>
      </c>
      <c r="H91" s="1">
        <f t="shared" si="5"/>
        <v>35</v>
      </c>
      <c r="I91" s="75"/>
    </row>
    <row r="92" spans="1:9" ht="15">
      <c r="A92" s="4" t="s">
        <v>110</v>
      </c>
      <c r="B92" s="4" t="s">
        <v>220</v>
      </c>
      <c r="C92" s="4" t="s">
        <v>17</v>
      </c>
      <c r="D92" s="80">
        <v>60</v>
      </c>
      <c r="E92" s="1">
        <v>91</v>
      </c>
      <c r="F92" s="1" t="str">
        <f t="shared" si="6"/>
        <v>USD</v>
      </c>
      <c r="G92" s="1">
        <f t="shared" si="7"/>
        <v>0</v>
      </c>
      <c r="H92" s="1">
        <f t="shared" si="5"/>
        <v>60</v>
      </c>
      <c r="I92" s="75"/>
    </row>
    <row r="93" spans="1:9" ht="15">
      <c r="A93" s="4" t="s">
        <v>111</v>
      </c>
      <c r="B93" s="4" t="s">
        <v>220</v>
      </c>
      <c r="C93" s="4" t="s">
        <v>17</v>
      </c>
      <c r="D93" s="80">
        <v>55</v>
      </c>
      <c r="E93" s="1">
        <v>92</v>
      </c>
      <c r="F93" s="1" t="str">
        <f t="shared" si="6"/>
        <v>USD</v>
      </c>
      <c r="G93" s="1">
        <f t="shared" si="7"/>
        <v>0</v>
      </c>
      <c r="H93" s="1">
        <f t="shared" si="5"/>
        <v>55</v>
      </c>
      <c r="I93" s="75"/>
    </row>
    <row r="94" spans="1:9" ht="15">
      <c r="A94" s="4" t="s">
        <v>112</v>
      </c>
      <c r="B94" s="4" t="s">
        <v>220</v>
      </c>
      <c r="C94" s="4" t="s">
        <v>17</v>
      </c>
      <c r="D94" s="80">
        <v>34</v>
      </c>
      <c r="E94" s="1">
        <v>93</v>
      </c>
      <c r="F94" s="1" t="str">
        <f t="shared" si="6"/>
        <v>USD</v>
      </c>
      <c r="G94" s="1">
        <f t="shared" si="7"/>
        <v>0</v>
      </c>
      <c r="H94" s="1">
        <f t="shared" si="5"/>
        <v>34</v>
      </c>
      <c r="I94" s="75"/>
    </row>
    <row r="95" spans="1:9" ht="15">
      <c r="A95" s="4" t="s">
        <v>113</v>
      </c>
      <c r="B95" s="4" t="s">
        <v>219</v>
      </c>
      <c r="C95" s="4" t="s">
        <v>14</v>
      </c>
      <c r="D95" s="80">
        <v>40</v>
      </c>
      <c r="E95" s="1">
        <v>94</v>
      </c>
      <c r="F95" s="1" t="str">
        <f t="shared" si="6"/>
        <v>EUR</v>
      </c>
      <c r="G95" s="1">
        <f t="shared" si="7"/>
        <v>2</v>
      </c>
      <c r="H95" s="1">
        <f t="shared" si="5"/>
        <v>40</v>
      </c>
      <c r="I95" s="75"/>
    </row>
    <row r="96" spans="1:9" ht="15">
      <c r="A96" s="4" t="s">
        <v>114</v>
      </c>
      <c r="B96" s="4" t="s">
        <v>220</v>
      </c>
      <c r="C96" s="4" t="s">
        <v>17</v>
      </c>
      <c r="D96" s="80">
        <v>45</v>
      </c>
      <c r="E96" s="1">
        <v>95</v>
      </c>
      <c r="F96" s="1" t="str">
        <f t="shared" si="6"/>
        <v>USD</v>
      </c>
      <c r="G96" s="1">
        <f t="shared" si="7"/>
        <v>0</v>
      </c>
      <c r="H96" s="1">
        <f t="shared" si="5"/>
        <v>45</v>
      </c>
      <c r="I96" s="75"/>
    </row>
    <row r="97" spans="1:9" ht="15">
      <c r="A97" s="4" t="s">
        <v>115</v>
      </c>
      <c r="B97" s="4" t="s">
        <v>219</v>
      </c>
      <c r="C97" s="4" t="s">
        <v>14</v>
      </c>
      <c r="D97" s="80">
        <v>45</v>
      </c>
      <c r="E97" s="1">
        <v>96</v>
      </c>
      <c r="F97" s="1" t="str">
        <f t="shared" si="6"/>
        <v>EUR</v>
      </c>
      <c r="G97" s="1">
        <f t="shared" si="7"/>
        <v>2</v>
      </c>
      <c r="H97" s="1">
        <f t="shared" si="5"/>
        <v>45</v>
      </c>
      <c r="I97" s="75"/>
    </row>
    <row r="98" spans="1:9" ht="15">
      <c r="A98" s="4" t="s">
        <v>116</v>
      </c>
      <c r="B98" s="4" t="s">
        <v>219</v>
      </c>
      <c r="C98" s="4" t="s">
        <v>14</v>
      </c>
      <c r="D98" s="80">
        <v>38</v>
      </c>
      <c r="E98" s="1">
        <v>97</v>
      </c>
      <c r="F98" s="1" t="str">
        <f t="shared" si="6"/>
        <v>EUR</v>
      </c>
      <c r="G98" s="1">
        <f t="shared" si="7"/>
        <v>2</v>
      </c>
      <c r="H98" s="1">
        <f t="shared" si="5"/>
        <v>38</v>
      </c>
      <c r="I98" s="75"/>
    </row>
    <row r="99" spans="1:9" ht="15">
      <c r="A99" s="4" t="s">
        <v>117</v>
      </c>
      <c r="B99" s="4" t="s">
        <v>219</v>
      </c>
      <c r="C99" s="4" t="s">
        <v>14</v>
      </c>
      <c r="D99" s="80">
        <v>34</v>
      </c>
      <c r="E99" s="1">
        <v>98</v>
      </c>
      <c r="F99" s="1" t="str">
        <f t="shared" si="6"/>
        <v>EUR</v>
      </c>
      <c r="G99" s="1">
        <f t="shared" si="7"/>
        <v>2</v>
      </c>
      <c r="H99" s="1">
        <f t="shared" si="5"/>
        <v>34</v>
      </c>
      <c r="I99" s="75"/>
    </row>
    <row r="100" spans="1:9" ht="15">
      <c r="A100" s="4" t="s">
        <v>118</v>
      </c>
      <c r="B100" s="4" t="s">
        <v>219</v>
      </c>
      <c r="C100" s="4" t="s">
        <v>14</v>
      </c>
      <c r="D100" s="80">
        <v>32</v>
      </c>
      <c r="E100" s="1">
        <v>99</v>
      </c>
      <c r="F100" s="1" t="str">
        <f t="shared" si="6"/>
        <v>EUR</v>
      </c>
      <c r="G100" s="1">
        <f t="shared" si="7"/>
        <v>2</v>
      </c>
      <c r="H100" s="1">
        <f t="shared" si="5"/>
        <v>32</v>
      </c>
      <c r="I100" s="75"/>
    </row>
    <row r="101" spans="1:9" ht="15">
      <c r="A101" s="4" t="s">
        <v>119</v>
      </c>
      <c r="B101" s="4" t="s">
        <v>219</v>
      </c>
      <c r="C101" s="4" t="s">
        <v>14</v>
      </c>
      <c r="D101" s="80">
        <v>37</v>
      </c>
      <c r="E101" s="1">
        <v>100</v>
      </c>
      <c r="F101" s="1" t="str">
        <f t="shared" si="6"/>
        <v>EUR</v>
      </c>
      <c r="G101" s="1">
        <f t="shared" si="7"/>
        <v>2</v>
      </c>
      <c r="H101" s="1">
        <f t="shared" si="5"/>
        <v>37</v>
      </c>
      <c r="I101" s="75"/>
    </row>
    <row r="102" spans="1:9" ht="15">
      <c r="A102" s="4" t="s">
        <v>120</v>
      </c>
      <c r="B102" s="4" t="s">
        <v>220</v>
      </c>
      <c r="C102" s="4" t="s">
        <v>17</v>
      </c>
      <c r="D102" s="80">
        <v>55</v>
      </c>
      <c r="E102" s="1">
        <v>101</v>
      </c>
      <c r="F102" s="1" t="str">
        <f t="shared" si="6"/>
        <v>USD</v>
      </c>
      <c r="G102" s="1">
        <f t="shared" si="7"/>
        <v>0</v>
      </c>
      <c r="H102" s="1">
        <f t="shared" si="5"/>
        <v>55</v>
      </c>
      <c r="I102" s="75"/>
    </row>
    <row r="103" spans="1:9" ht="15">
      <c r="A103" s="4" t="s">
        <v>121</v>
      </c>
      <c r="B103" s="4" t="s">
        <v>219</v>
      </c>
      <c r="C103" s="4" t="s">
        <v>14</v>
      </c>
      <c r="D103" s="80">
        <v>45</v>
      </c>
      <c r="E103" s="1">
        <v>102</v>
      </c>
      <c r="F103" s="1" t="str">
        <f t="shared" si="6"/>
        <v>EUR</v>
      </c>
      <c r="G103" s="1">
        <f t="shared" si="7"/>
        <v>2</v>
      </c>
      <c r="H103" s="1">
        <f t="shared" si="5"/>
        <v>45</v>
      </c>
      <c r="I103" s="75"/>
    </row>
    <row r="104" spans="1:9" ht="15">
      <c r="A104" s="4" t="s">
        <v>122</v>
      </c>
      <c r="B104" s="4" t="s">
        <v>226</v>
      </c>
      <c r="C104" s="4" t="s">
        <v>123</v>
      </c>
      <c r="D104" s="80">
        <v>80</v>
      </c>
      <c r="E104" s="1">
        <v>103</v>
      </c>
      <c r="F104" s="1" t="str">
        <f t="shared" si="6"/>
        <v>CHF</v>
      </c>
      <c r="G104" s="1">
        <f t="shared" si="7"/>
        <v>0</v>
      </c>
      <c r="H104" s="1">
        <f t="shared" si="5"/>
        <v>80</v>
      </c>
      <c r="I104" s="75"/>
    </row>
    <row r="105" spans="1:9" ht="15">
      <c r="A105" s="4" t="s">
        <v>124</v>
      </c>
      <c r="B105" s="4" t="s">
        <v>219</v>
      </c>
      <c r="C105" s="4" t="s">
        <v>14</v>
      </c>
      <c r="D105" s="80">
        <v>40</v>
      </c>
      <c r="E105" s="1">
        <v>104</v>
      </c>
      <c r="F105" s="1" t="str">
        <f t="shared" si="6"/>
        <v>EUR</v>
      </c>
      <c r="G105" s="1">
        <f t="shared" si="7"/>
        <v>2</v>
      </c>
      <c r="H105" s="1">
        <f t="shared" si="5"/>
        <v>40</v>
      </c>
      <c r="I105" s="75"/>
    </row>
    <row r="106" spans="1:9" ht="15">
      <c r="A106" s="4" t="s">
        <v>125</v>
      </c>
      <c r="B106" s="4" t="s">
        <v>219</v>
      </c>
      <c r="C106" s="4" t="s">
        <v>14</v>
      </c>
      <c r="D106" s="80">
        <v>40</v>
      </c>
      <c r="E106" s="1">
        <v>105</v>
      </c>
      <c r="F106" s="1" t="str">
        <f t="shared" si="6"/>
        <v>EUR</v>
      </c>
      <c r="G106" s="1">
        <f t="shared" si="7"/>
        <v>2</v>
      </c>
      <c r="H106" s="1">
        <f t="shared" si="5"/>
        <v>40</v>
      </c>
      <c r="I106" s="75"/>
    </row>
    <row r="107" spans="1:9" ht="15">
      <c r="A107" s="4" t="s">
        <v>126</v>
      </c>
      <c r="B107" s="4" t="s">
        <v>219</v>
      </c>
      <c r="C107" s="4" t="s">
        <v>14</v>
      </c>
      <c r="D107" s="80">
        <v>50</v>
      </c>
      <c r="E107" s="1">
        <v>106</v>
      </c>
      <c r="F107" s="1" t="str">
        <f t="shared" si="6"/>
        <v>EUR</v>
      </c>
      <c r="G107" s="1">
        <f t="shared" si="7"/>
        <v>2</v>
      </c>
      <c r="H107" s="1">
        <f t="shared" si="5"/>
        <v>50</v>
      </c>
      <c r="I107" s="75"/>
    </row>
    <row r="108" spans="1:9" ht="15">
      <c r="A108" s="4" t="s">
        <v>127</v>
      </c>
      <c r="B108" s="4" t="s">
        <v>219</v>
      </c>
      <c r="C108" s="4" t="s">
        <v>14</v>
      </c>
      <c r="D108" s="80">
        <v>59</v>
      </c>
      <c r="E108" s="1">
        <v>107</v>
      </c>
      <c r="F108" s="1" t="str">
        <f t="shared" si="6"/>
        <v>EUR</v>
      </c>
      <c r="G108" s="1">
        <f t="shared" si="7"/>
        <v>2</v>
      </c>
      <c r="H108" s="1">
        <f t="shared" si="5"/>
        <v>59</v>
      </c>
      <c r="I108" s="75"/>
    </row>
    <row r="109" spans="1:9" ht="15">
      <c r="A109" s="4" t="s">
        <v>128</v>
      </c>
      <c r="B109" s="4" t="s">
        <v>219</v>
      </c>
      <c r="C109" s="4" t="s">
        <v>14</v>
      </c>
      <c r="D109" s="80">
        <v>37</v>
      </c>
      <c r="E109" s="1">
        <v>108</v>
      </c>
      <c r="F109" s="1" t="str">
        <f t="shared" si="6"/>
        <v>EUR</v>
      </c>
      <c r="G109" s="1">
        <f t="shared" si="7"/>
        <v>2</v>
      </c>
      <c r="H109" s="1">
        <f t="shared" si="5"/>
        <v>37</v>
      </c>
      <c r="I109" s="75"/>
    </row>
    <row r="110" spans="1:9" ht="15">
      <c r="A110" s="4" t="s">
        <v>129</v>
      </c>
      <c r="B110" s="4" t="s">
        <v>219</v>
      </c>
      <c r="C110" s="4" t="s">
        <v>14</v>
      </c>
      <c r="D110" s="80">
        <v>31</v>
      </c>
      <c r="E110" s="1">
        <v>109</v>
      </c>
      <c r="F110" s="1" t="str">
        <f t="shared" si="6"/>
        <v>EUR</v>
      </c>
      <c r="G110" s="1">
        <f t="shared" si="7"/>
        <v>2</v>
      </c>
      <c r="H110" s="1">
        <f t="shared" si="5"/>
        <v>31</v>
      </c>
      <c r="I110" s="75"/>
    </row>
    <row r="111" spans="1:9" ht="15">
      <c r="A111" s="4" t="s">
        <v>130</v>
      </c>
      <c r="B111" s="4" t="s">
        <v>219</v>
      </c>
      <c r="C111" s="4" t="s">
        <v>14</v>
      </c>
      <c r="D111" s="80">
        <v>39</v>
      </c>
      <c r="E111" s="1">
        <v>110</v>
      </c>
      <c r="F111" s="1" t="str">
        <f t="shared" si="6"/>
        <v>EUR</v>
      </c>
      <c r="G111" s="1">
        <f aca="true" t="shared" si="8" ref="G111:G142">IF(B111="EUR",2,IF(B111="JPY",-3,IF(B111="CZK",0,0)))</f>
        <v>2</v>
      </c>
      <c r="H111" s="1">
        <f t="shared" si="5"/>
        <v>39</v>
      </c>
      <c r="I111" s="75"/>
    </row>
    <row r="112" spans="1:9" ht="15">
      <c r="A112" s="4" t="s">
        <v>131</v>
      </c>
      <c r="B112" s="4" t="s">
        <v>219</v>
      </c>
      <c r="C112" s="4" t="s">
        <v>14</v>
      </c>
      <c r="D112" s="80">
        <v>32</v>
      </c>
      <c r="E112" s="1">
        <v>111</v>
      </c>
      <c r="F112" s="1" t="str">
        <f t="shared" si="6"/>
        <v>EUR</v>
      </c>
      <c r="G112" s="1">
        <f t="shared" si="8"/>
        <v>2</v>
      </c>
      <c r="H112" s="1">
        <f t="shared" si="5"/>
        <v>32</v>
      </c>
      <c r="I112" s="75"/>
    </row>
    <row r="113" spans="1:9" ht="15">
      <c r="A113" s="4" t="s">
        <v>132</v>
      </c>
      <c r="B113" s="4" t="s">
        <v>219</v>
      </c>
      <c r="C113" s="4" t="s">
        <v>14</v>
      </c>
      <c r="D113" s="80">
        <v>34</v>
      </c>
      <c r="E113" s="1">
        <v>112</v>
      </c>
      <c r="F113" s="1" t="str">
        <f t="shared" si="6"/>
        <v>EUR</v>
      </c>
      <c r="G113" s="1">
        <f t="shared" si="8"/>
        <v>2</v>
      </c>
      <c r="H113" s="1">
        <f t="shared" si="5"/>
        <v>34</v>
      </c>
      <c r="I113" s="75"/>
    </row>
    <row r="114" spans="1:9" ht="15">
      <c r="A114" s="4" t="s">
        <v>133</v>
      </c>
      <c r="B114" s="4" t="s">
        <v>219</v>
      </c>
      <c r="C114" s="4" t="s">
        <v>14</v>
      </c>
      <c r="D114" s="80">
        <v>41</v>
      </c>
      <c r="E114" s="1">
        <v>113</v>
      </c>
      <c r="F114" s="1" t="str">
        <f t="shared" si="6"/>
        <v>EUR</v>
      </c>
      <c r="G114" s="1">
        <f t="shared" si="8"/>
        <v>2</v>
      </c>
      <c r="H114" s="1">
        <f t="shared" si="5"/>
        <v>41</v>
      </c>
      <c r="I114" s="75"/>
    </row>
    <row r="115" spans="1:9" ht="15">
      <c r="A115" s="4" t="s">
        <v>134</v>
      </c>
      <c r="B115" s="4" t="s">
        <v>220</v>
      </c>
      <c r="C115" s="4" t="s">
        <v>17</v>
      </c>
      <c r="D115" s="80">
        <v>46</v>
      </c>
      <c r="E115" s="1">
        <v>114</v>
      </c>
      <c r="F115" s="1" t="str">
        <f t="shared" si="6"/>
        <v>USD</v>
      </c>
      <c r="G115" s="1">
        <f t="shared" si="8"/>
        <v>0</v>
      </c>
      <c r="H115" s="1">
        <f t="shared" si="5"/>
        <v>46</v>
      </c>
      <c r="I115" s="75"/>
    </row>
    <row r="116" spans="1:9" ht="15">
      <c r="A116" s="4" t="s">
        <v>135</v>
      </c>
      <c r="B116" s="4" t="s">
        <v>219</v>
      </c>
      <c r="C116" s="4" t="s">
        <v>14</v>
      </c>
      <c r="D116" s="80">
        <v>45</v>
      </c>
      <c r="E116" s="1">
        <v>115</v>
      </c>
      <c r="F116" s="1" t="str">
        <f t="shared" si="6"/>
        <v>EUR</v>
      </c>
      <c r="G116" s="1">
        <f t="shared" si="8"/>
        <v>2</v>
      </c>
      <c r="H116" s="1">
        <f t="shared" si="5"/>
        <v>45</v>
      </c>
      <c r="I116" s="75"/>
    </row>
    <row r="117" spans="1:9" ht="15">
      <c r="A117" s="4" t="s">
        <v>136</v>
      </c>
      <c r="B117" s="4" t="s">
        <v>220</v>
      </c>
      <c r="C117" s="4" t="s">
        <v>17</v>
      </c>
      <c r="D117" s="80">
        <v>35</v>
      </c>
      <c r="E117" s="1">
        <v>116</v>
      </c>
      <c r="F117" s="1" t="str">
        <f t="shared" si="6"/>
        <v>USD</v>
      </c>
      <c r="G117" s="1">
        <f t="shared" si="8"/>
        <v>0</v>
      </c>
      <c r="H117" s="1">
        <f t="shared" si="5"/>
        <v>35</v>
      </c>
      <c r="I117" s="75"/>
    </row>
    <row r="118" spans="1:9" ht="15">
      <c r="A118" s="4" t="s">
        <v>137</v>
      </c>
      <c r="B118" s="4" t="s">
        <v>220</v>
      </c>
      <c r="C118" s="4" t="s">
        <v>17</v>
      </c>
      <c r="D118" s="80">
        <v>25</v>
      </c>
      <c r="E118" s="1">
        <v>117</v>
      </c>
      <c r="F118" s="1" t="str">
        <f t="shared" si="6"/>
        <v>USD</v>
      </c>
      <c r="G118" s="1">
        <f t="shared" si="8"/>
        <v>0</v>
      </c>
      <c r="H118" s="1">
        <f t="shared" si="5"/>
        <v>25</v>
      </c>
      <c r="I118" s="75"/>
    </row>
    <row r="119" spans="1:9" ht="15">
      <c r="A119" s="4" t="s">
        <v>138</v>
      </c>
      <c r="B119" s="4" t="s">
        <v>219</v>
      </c>
      <c r="C119" s="4" t="s">
        <v>14</v>
      </c>
      <c r="D119" s="80">
        <v>34</v>
      </c>
      <c r="E119" s="1">
        <v>118</v>
      </c>
      <c r="F119" s="1" t="str">
        <f t="shared" si="6"/>
        <v>EUR</v>
      </c>
      <c r="G119" s="1">
        <f t="shared" si="8"/>
        <v>2</v>
      </c>
      <c r="H119" s="1">
        <f t="shared" si="5"/>
        <v>34</v>
      </c>
      <c r="I119" s="75"/>
    </row>
    <row r="120" spans="1:9" ht="15">
      <c r="A120" s="4" t="s">
        <v>139</v>
      </c>
      <c r="B120" s="4" t="s">
        <v>219</v>
      </c>
      <c r="C120" s="4" t="s">
        <v>14</v>
      </c>
      <c r="D120" s="80">
        <v>30</v>
      </c>
      <c r="E120" s="1">
        <v>119</v>
      </c>
      <c r="F120" s="1" t="str">
        <f t="shared" si="6"/>
        <v>EUR</v>
      </c>
      <c r="G120" s="1">
        <f t="shared" si="8"/>
        <v>2</v>
      </c>
      <c r="H120" s="1">
        <f t="shared" si="5"/>
        <v>30</v>
      </c>
      <c r="I120" s="75"/>
    </row>
    <row r="121" spans="1:9" ht="15">
      <c r="A121" s="4" t="s">
        <v>140</v>
      </c>
      <c r="B121" s="4" t="s">
        <v>220</v>
      </c>
      <c r="C121" s="4" t="s">
        <v>17</v>
      </c>
      <c r="D121" s="80">
        <v>35</v>
      </c>
      <c r="E121" s="1">
        <v>120</v>
      </c>
      <c r="F121" s="1" t="str">
        <f t="shared" si="6"/>
        <v>USD</v>
      </c>
      <c r="G121" s="1">
        <f t="shared" si="8"/>
        <v>0</v>
      </c>
      <c r="H121" s="1">
        <f t="shared" si="5"/>
        <v>35</v>
      </c>
      <c r="I121" s="75"/>
    </row>
    <row r="122" spans="1:9" ht="15">
      <c r="A122" s="4" t="s">
        <v>141</v>
      </c>
      <c r="B122" s="4" t="s">
        <v>219</v>
      </c>
      <c r="C122" s="4" t="s">
        <v>14</v>
      </c>
      <c r="D122" s="80">
        <v>41</v>
      </c>
      <c r="E122" s="1">
        <v>121</v>
      </c>
      <c r="F122" s="1" t="str">
        <f t="shared" si="6"/>
        <v>EUR</v>
      </c>
      <c r="G122" s="1">
        <f t="shared" si="8"/>
        <v>2</v>
      </c>
      <c r="H122" s="1">
        <f t="shared" si="5"/>
        <v>41</v>
      </c>
      <c r="I122" s="75"/>
    </row>
    <row r="123" spans="1:9" ht="15">
      <c r="A123" s="4" t="s">
        <v>142</v>
      </c>
      <c r="B123" s="4" t="s">
        <v>219</v>
      </c>
      <c r="C123" s="4" t="s">
        <v>14</v>
      </c>
      <c r="D123" s="80">
        <v>40</v>
      </c>
      <c r="E123" s="1">
        <v>122</v>
      </c>
      <c r="F123" s="1" t="str">
        <f t="shared" si="6"/>
        <v>EUR</v>
      </c>
      <c r="G123" s="1">
        <f t="shared" si="8"/>
        <v>2</v>
      </c>
      <c r="H123" s="1">
        <f t="shared" si="5"/>
        <v>40</v>
      </c>
      <c r="I123" s="75"/>
    </row>
    <row r="124" spans="1:9" ht="15">
      <c r="A124" s="4" t="s">
        <v>143</v>
      </c>
      <c r="B124" s="4" t="s">
        <v>219</v>
      </c>
      <c r="C124" s="4" t="s">
        <v>14</v>
      </c>
      <c r="D124" s="80">
        <v>45</v>
      </c>
      <c r="E124" s="1">
        <v>123</v>
      </c>
      <c r="F124" s="1" t="str">
        <f t="shared" si="6"/>
        <v>EUR</v>
      </c>
      <c r="G124" s="1">
        <f t="shared" si="8"/>
        <v>2</v>
      </c>
      <c r="H124" s="1">
        <f t="shared" si="5"/>
        <v>45</v>
      </c>
      <c r="I124" s="75"/>
    </row>
    <row r="125" spans="1:9" ht="15">
      <c r="A125" s="4" t="s">
        <v>144</v>
      </c>
      <c r="B125" s="4" t="s">
        <v>219</v>
      </c>
      <c r="C125" s="4" t="s">
        <v>14</v>
      </c>
      <c r="D125" s="80">
        <v>40</v>
      </c>
      <c r="E125" s="1">
        <v>124</v>
      </c>
      <c r="F125" s="1" t="str">
        <f t="shared" si="6"/>
        <v>EUR</v>
      </c>
      <c r="G125" s="1">
        <f t="shared" si="8"/>
        <v>2</v>
      </c>
      <c r="H125" s="1">
        <f t="shared" si="5"/>
        <v>40</v>
      </c>
      <c r="I125" s="75"/>
    </row>
    <row r="126" spans="1:9" ht="15">
      <c r="A126" s="4" t="s">
        <v>145</v>
      </c>
      <c r="B126" s="4" t="s">
        <v>219</v>
      </c>
      <c r="C126" s="4" t="s">
        <v>14</v>
      </c>
      <c r="D126" s="80">
        <v>35</v>
      </c>
      <c r="E126" s="1">
        <v>125</v>
      </c>
      <c r="F126" s="1" t="str">
        <f t="shared" si="6"/>
        <v>EUR</v>
      </c>
      <c r="G126" s="1">
        <f t="shared" si="8"/>
        <v>2</v>
      </c>
      <c r="H126" s="1">
        <f t="shared" si="5"/>
        <v>35</v>
      </c>
      <c r="I126" s="75"/>
    </row>
    <row r="127" spans="1:9" ht="15">
      <c r="A127" s="4" t="s">
        <v>146</v>
      </c>
      <c r="B127" s="4" t="s">
        <v>219</v>
      </c>
      <c r="C127" s="4" t="s">
        <v>14</v>
      </c>
      <c r="D127" s="80">
        <v>31</v>
      </c>
      <c r="E127" s="1">
        <v>126</v>
      </c>
      <c r="F127" s="1" t="str">
        <f t="shared" si="6"/>
        <v>EUR</v>
      </c>
      <c r="G127" s="1">
        <f t="shared" si="8"/>
        <v>2</v>
      </c>
      <c r="H127" s="1">
        <f t="shared" si="5"/>
        <v>31</v>
      </c>
      <c r="I127" s="75"/>
    </row>
    <row r="128" spans="1:9" ht="15">
      <c r="A128" s="4" t="s">
        <v>147</v>
      </c>
      <c r="B128" s="4" t="s">
        <v>219</v>
      </c>
      <c r="C128" s="4" t="s">
        <v>14</v>
      </c>
      <c r="D128" s="80">
        <v>45</v>
      </c>
      <c r="E128" s="1">
        <v>127</v>
      </c>
      <c r="F128" s="1" t="str">
        <f t="shared" si="6"/>
        <v>EUR</v>
      </c>
      <c r="G128" s="1">
        <f t="shared" si="8"/>
        <v>2</v>
      </c>
      <c r="H128" s="1">
        <f t="shared" si="5"/>
        <v>45</v>
      </c>
      <c r="I128" s="75"/>
    </row>
    <row r="129" spans="1:9" ht="15">
      <c r="A129" s="4" t="s">
        <v>148</v>
      </c>
      <c r="B129" s="4" t="s">
        <v>219</v>
      </c>
      <c r="C129" s="4" t="s">
        <v>14</v>
      </c>
      <c r="D129" s="80">
        <v>36</v>
      </c>
      <c r="E129" s="1">
        <v>128</v>
      </c>
      <c r="F129" s="1" t="str">
        <f t="shared" si="6"/>
        <v>EUR</v>
      </c>
      <c r="G129" s="1">
        <f t="shared" si="8"/>
        <v>2</v>
      </c>
      <c r="H129" s="1">
        <f t="shared" si="5"/>
        <v>36</v>
      </c>
      <c r="I129" s="75"/>
    </row>
    <row r="130" spans="1:9" ht="15">
      <c r="A130" s="4" t="s">
        <v>149</v>
      </c>
      <c r="B130" s="4" t="s">
        <v>220</v>
      </c>
      <c r="C130" s="4" t="s">
        <v>17</v>
      </c>
      <c r="D130" s="80">
        <v>42</v>
      </c>
      <c r="E130" s="1">
        <v>129</v>
      </c>
      <c r="F130" s="1" t="str">
        <f t="shared" si="6"/>
        <v>USD</v>
      </c>
      <c r="G130" s="1">
        <f t="shared" si="8"/>
        <v>0</v>
      </c>
      <c r="H130" s="1">
        <f aca="true" t="shared" si="9" ref="H130:H193">D130</f>
        <v>42</v>
      </c>
      <c r="I130" s="75"/>
    </row>
    <row r="131" spans="1:9" ht="15">
      <c r="A131" s="4" t="s">
        <v>150</v>
      </c>
      <c r="B131" s="4" t="s">
        <v>219</v>
      </c>
      <c r="C131" s="4" t="s">
        <v>14</v>
      </c>
      <c r="D131" s="80">
        <v>47</v>
      </c>
      <c r="E131" s="1">
        <v>130</v>
      </c>
      <c r="F131" s="1" t="str">
        <f aca="true" t="shared" si="10" ref="F131:F194">B131</f>
        <v>EUR</v>
      </c>
      <c r="G131" s="1">
        <f t="shared" si="8"/>
        <v>2</v>
      </c>
      <c r="H131" s="1">
        <f t="shared" si="9"/>
        <v>47</v>
      </c>
      <c r="I131" s="75"/>
    </row>
    <row r="132" spans="1:9" ht="15">
      <c r="A132" s="4" t="s">
        <v>151</v>
      </c>
      <c r="B132" s="4" t="s">
        <v>220</v>
      </c>
      <c r="C132" s="4" t="s">
        <v>17</v>
      </c>
      <c r="D132" s="80">
        <v>44</v>
      </c>
      <c r="E132" s="1">
        <v>131</v>
      </c>
      <c r="F132" s="1" t="str">
        <f t="shared" si="10"/>
        <v>USD</v>
      </c>
      <c r="G132" s="1">
        <f t="shared" si="8"/>
        <v>0</v>
      </c>
      <c r="H132" s="1">
        <f t="shared" si="9"/>
        <v>44</v>
      </c>
      <c r="I132" s="75"/>
    </row>
    <row r="133" spans="1:9" ht="15">
      <c r="A133" s="4" t="s">
        <v>152</v>
      </c>
      <c r="B133" s="4" t="s">
        <v>227</v>
      </c>
      <c r="C133" s="4" t="s">
        <v>153</v>
      </c>
      <c r="D133" s="80">
        <v>420</v>
      </c>
      <c r="E133" s="1">
        <v>132</v>
      </c>
      <c r="F133" s="1" t="str">
        <f t="shared" si="10"/>
        <v>NOK</v>
      </c>
      <c r="G133" s="1">
        <f t="shared" si="8"/>
        <v>0</v>
      </c>
      <c r="H133" s="1">
        <f t="shared" si="9"/>
        <v>420</v>
      </c>
      <c r="I133" s="75"/>
    </row>
    <row r="134" spans="1:9" ht="15">
      <c r="A134" s="4" t="s">
        <v>154</v>
      </c>
      <c r="B134" s="4" t="s">
        <v>220</v>
      </c>
      <c r="C134" s="4" t="s">
        <v>17</v>
      </c>
      <c r="D134" s="80">
        <v>48</v>
      </c>
      <c r="E134" s="1">
        <v>133</v>
      </c>
      <c r="F134" s="1" t="str">
        <f t="shared" si="10"/>
        <v>USD</v>
      </c>
      <c r="G134" s="1">
        <f t="shared" si="8"/>
        <v>0</v>
      </c>
      <c r="H134" s="1">
        <f t="shared" si="9"/>
        <v>48</v>
      </c>
      <c r="I134" s="75"/>
    </row>
    <row r="135" spans="1:9" ht="15">
      <c r="A135" s="4" t="s">
        <v>155</v>
      </c>
      <c r="B135" s="4" t="s">
        <v>219</v>
      </c>
      <c r="C135" s="4" t="s">
        <v>14</v>
      </c>
      <c r="D135" s="80">
        <v>38</v>
      </c>
      <c r="E135" s="1">
        <v>134</v>
      </c>
      <c r="F135" s="1" t="str">
        <f t="shared" si="10"/>
        <v>EUR</v>
      </c>
      <c r="G135" s="1">
        <f t="shared" si="8"/>
        <v>2</v>
      </c>
      <c r="H135" s="1">
        <f t="shared" si="9"/>
        <v>38</v>
      </c>
      <c r="I135" s="75"/>
    </row>
    <row r="136" spans="1:9" ht="15">
      <c r="A136" s="4" t="s">
        <v>156</v>
      </c>
      <c r="B136" s="4" t="s">
        <v>219</v>
      </c>
      <c r="C136" s="4" t="s">
        <v>14</v>
      </c>
      <c r="D136" s="80">
        <v>35</v>
      </c>
      <c r="E136" s="1">
        <v>135</v>
      </c>
      <c r="F136" s="1" t="str">
        <f t="shared" si="10"/>
        <v>EUR</v>
      </c>
      <c r="G136" s="1">
        <f t="shared" si="8"/>
        <v>2</v>
      </c>
      <c r="H136" s="1">
        <f t="shared" si="9"/>
        <v>35</v>
      </c>
      <c r="I136" s="75"/>
    </row>
    <row r="137" spans="1:9" ht="15">
      <c r="A137" s="4" t="s">
        <v>157</v>
      </c>
      <c r="B137" s="4" t="s">
        <v>220</v>
      </c>
      <c r="C137" s="4" t="s">
        <v>17</v>
      </c>
      <c r="D137" s="80">
        <v>42</v>
      </c>
      <c r="E137" s="1">
        <v>136</v>
      </c>
      <c r="F137" s="1" t="str">
        <f t="shared" si="10"/>
        <v>USD</v>
      </c>
      <c r="G137" s="1">
        <f t="shared" si="8"/>
        <v>0</v>
      </c>
      <c r="H137" s="1">
        <f t="shared" si="9"/>
        <v>42</v>
      </c>
      <c r="I137" s="75"/>
    </row>
    <row r="138" spans="1:9" ht="15">
      <c r="A138" s="4" t="s">
        <v>158</v>
      </c>
      <c r="B138" s="4" t="s">
        <v>219</v>
      </c>
      <c r="C138" s="4" t="s">
        <v>14</v>
      </c>
      <c r="D138" s="80">
        <v>30</v>
      </c>
      <c r="E138" s="1">
        <v>137</v>
      </c>
      <c r="F138" s="1" t="str">
        <f t="shared" si="10"/>
        <v>EUR</v>
      </c>
      <c r="G138" s="1">
        <f t="shared" si="8"/>
        <v>2</v>
      </c>
      <c r="H138" s="1">
        <f t="shared" si="9"/>
        <v>30</v>
      </c>
      <c r="I138" s="75"/>
    </row>
    <row r="139" spans="1:9" ht="15">
      <c r="A139" s="4" t="s">
        <v>159</v>
      </c>
      <c r="B139" s="4" t="s">
        <v>219</v>
      </c>
      <c r="C139" s="4" t="s">
        <v>14</v>
      </c>
      <c r="D139" s="80">
        <v>31</v>
      </c>
      <c r="E139" s="1">
        <v>138</v>
      </c>
      <c r="F139" s="1" t="str">
        <f t="shared" si="10"/>
        <v>EUR</v>
      </c>
      <c r="G139" s="1">
        <f t="shared" si="8"/>
        <v>2</v>
      </c>
      <c r="H139" s="1">
        <f t="shared" si="9"/>
        <v>31</v>
      </c>
      <c r="I139" s="75"/>
    </row>
    <row r="140" spans="1:9" ht="15">
      <c r="A140" s="4" t="s">
        <v>160</v>
      </c>
      <c r="B140" s="4" t="s">
        <v>219</v>
      </c>
      <c r="C140" s="4" t="s">
        <v>14</v>
      </c>
      <c r="D140" s="80">
        <v>40</v>
      </c>
      <c r="E140" s="1">
        <v>139</v>
      </c>
      <c r="F140" s="1" t="str">
        <f t="shared" si="10"/>
        <v>EUR</v>
      </c>
      <c r="G140" s="1">
        <f t="shared" si="8"/>
        <v>2</v>
      </c>
      <c r="H140" s="1">
        <f t="shared" si="9"/>
        <v>40</v>
      </c>
      <c r="I140" s="75"/>
    </row>
    <row r="141" spans="1:9" ht="15">
      <c r="A141" s="4" t="s">
        <v>161</v>
      </c>
      <c r="B141" s="4" t="s">
        <v>219</v>
      </c>
      <c r="C141" s="4" t="s">
        <v>14</v>
      </c>
      <c r="D141" s="80">
        <v>38</v>
      </c>
      <c r="E141" s="1">
        <v>140</v>
      </c>
      <c r="F141" s="1" t="str">
        <f t="shared" si="10"/>
        <v>EUR</v>
      </c>
      <c r="G141" s="1">
        <f t="shared" si="8"/>
        <v>2</v>
      </c>
      <c r="H141" s="1">
        <f t="shared" si="9"/>
        <v>38</v>
      </c>
      <c r="I141" s="75"/>
    </row>
    <row r="142" spans="1:9" ht="15">
      <c r="A142" s="4" t="s">
        <v>162</v>
      </c>
      <c r="B142" s="4" t="s">
        <v>219</v>
      </c>
      <c r="C142" s="4" t="s">
        <v>14</v>
      </c>
      <c r="D142" s="80">
        <v>37</v>
      </c>
      <c r="E142" s="1">
        <v>141</v>
      </c>
      <c r="F142" s="1" t="str">
        <f t="shared" si="10"/>
        <v>EUR</v>
      </c>
      <c r="G142" s="1">
        <f t="shared" si="8"/>
        <v>2</v>
      </c>
      <c r="H142" s="1">
        <f t="shared" si="9"/>
        <v>37</v>
      </c>
      <c r="I142" s="75"/>
    </row>
    <row r="143" spans="1:9" ht="15">
      <c r="A143" s="4" t="s">
        <v>163</v>
      </c>
      <c r="B143" s="4" t="s">
        <v>220</v>
      </c>
      <c r="C143" s="4" t="s">
        <v>17</v>
      </c>
      <c r="D143" s="80">
        <v>35</v>
      </c>
      <c r="E143" s="1">
        <v>142</v>
      </c>
      <c r="F143" s="1" t="str">
        <f t="shared" si="10"/>
        <v>USD</v>
      </c>
      <c r="G143" s="1">
        <f aca="true" t="shared" si="11" ref="G143:G174">IF(B143="EUR",2,IF(B143="JPY",-3,IF(B143="CZK",0,0)))</f>
        <v>0</v>
      </c>
      <c r="H143" s="1">
        <f t="shared" si="9"/>
        <v>35</v>
      </c>
      <c r="I143" s="75"/>
    </row>
    <row r="144" spans="1:9" ht="15">
      <c r="A144" s="4" t="s">
        <v>164</v>
      </c>
      <c r="B144" s="4" t="s">
        <v>219</v>
      </c>
      <c r="C144" s="4" t="s">
        <v>14</v>
      </c>
      <c r="D144" s="80">
        <v>43</v>
      </c>
      <c r="E144" s="1">
        <v>143</v>
      </c>
      <c r="F144" s="1" t="str">
        <f t="shared" si="10"/>
        <v>EUR</v>
      </c>
      <c r="G144" s="1">
        <f t="shared" si="11"/>
        <v>2</v>
      </c>
      <c r="H144" s="1">
        <f t="shared" si="9"/>
        <v>43</v>
      </c>
      <c r="I144" s="75"/>
    </row>
    <row r="145" spans="1:9" ht="15">
      <c r="A145" s="4" t="s">
        <v>165</v>
      </c>
      <c r="B145" s="4" t="s">
        <v>219</v>
      </c>
      <c r="C145" s="4" t="s">
        <v>14</v>
      </c>
      <c r="D145" s="80">
        <v>45</v>
      </c>
      <c r="E145" s="1">
        <v>144</v>
      </c>
      <c r="F145" s="1" t="str">
        <f t="shared" si="10"/>
        <v>EUR</v>
      </c>
      <c r="G145" s="1">
        <f t="shared" si="11"/>
        <v>2</v>
      </c>
      <c r="H145" s="1">
        <f t="shared" si="9"/>
        <v>45</v>
      </c>
      <c r="I145" s="75"/>
    </row>
    <row r="146" spans="1:9" ht="15">
      <c r="A146" s="4" t="s">
        <v>166</v>
      </c>
      <c r="B146" s="4" t="s">
        <v>220</v>
      </c>
      <c r="C146" s="4" t="s">
        <v>17</v>
      </c>
      <c r="D146" s="80">
        <v>45</v>
      </c>
      <c r="E146" s="1">
        <v>145</v>
      </c>
      <c r="F146" s="1" t="str">
        <f t="shared" si="10"/>
        <v>USD</v>
      </c>
      <c r="G146" s="1">
        <f t="shared" si="11"/>
        <v>0</v>
      </c>
      <c r="H146" s="1">
        <f t="shared" si="9"/>
        <v>45</v>
      </c>
      <c r="I146" s="75"/>
    </row>
    <row r="147" spans="1:9" ht="15">
      <c r="A147" s="4" t="s">
        <v>167</v>
      </c>
      <c r="B147" s="4" t="s">
        <v>219</v>
      </c>
      <c r="C147" s="4" t="s">
        <v>14</v>
      </c>
      <c r="D147" s="80">
        <v>43</v>
      </c>
      <c r="E147" s="1">
        <v>146</v>
      </c>
      <c r="F147" s="1" t="str">
        <f t="shared" si="10"/>
        <v>EUR</v>
      </c>
      <c r="G147" s="1">
        <f t="shared" si="11"/>
        <v>2</v>
      </c>
      <c r="H147" s="1">
        <f t="shared" si="9"/>
        <v>43</v>
      </c>
      <c r="I147" s="75"/>
    </row>
    <row r="148" spans="1:9" ht="15">
      <c r="A148" s="4" t="s">
        <v>168</v>
      </c>
      <c r="B148" s="4" t="s">
        <v>219</v>
      </c>
      <c r="C148" s="4" t="s">
        <v>14</v>
      </c>
      <c r="D148" s="80">
        <v>39</v>
      </c>
      <c r="E148" s="1">
        <v>147</v>
      </c>
      <c r="F148" s="1" t="str">
        <f t="shared" si="10"/>
        <v>EUR</v>
      </c>
      <c r="G148" s="1">
        <f t="shared" si="11"/>
        <v>2</v>
      </c>
      <c r="H148" s="1">
        <f t="shared" si="9"/>
        <v>39</v>
      </c>
      <c r="I148" s="75"/>
    </row>
    <row r="149" spans="1:9" ht="15">
      <c r="A149" s="4" t="s">
        <v>169</v>
      </c>
      <c r="B149" s="4" t="s">
        <v>219</v>
      </c>
      <c r="C149" s="4" t="s">
        <v>14</v>
      </c>
      <c r="D149" s="80">
        <v>41</v>
      </c>
      <c r="E149" s="1">
        <v>148</v>
      </c>
      <c r="F149" s="1" t="str">
        <f t="shared" si="10"/>
        <v>EUR</v>
      </c>
      <c r="G149" s="1">
        <f t="shared" si="11"/>
        <v>2</v>
      </c>
      <c r="H149" s="1">
        <f t="shared" si="9"/>
        <v>41</v>
      </c>
      <c r="I149" s="75"/>
    </row>
    <row r="150" spans="1:9" ht="15">
      <c r="A150" s="4" t="s">
        <v>170</v>
      </c>
      <c r="B150" s="4" t="s">
        <v>220</v>
      </c>
      <c r="C150" s="4" t="s">
        <v>17</v>
      </c>
      <c r="D150" s="80">
        <v>40</v>
      </c>
      <c r="E150" s="1">
        <v>149</v>
      </c>
      <c r="F150" s="1" t="str">
        <f t="shared" si="10"/>
        <v>USD</v>
      </c>
      <c r="G150" s="1">
        <f t="shared" si="11"/>
        <v>0</v>
      </c>
      <c r="H150" s="1">
        <f t="shared" si="9"/>
        <v>40</v>
      </c>
      <c r="I150" s="75"/>
    </row>
    <row r="151" spans="1:9" ht="15">
      <c r="A151" s="4" t="s">
        <v>171</v>
      </c>
      <c r="B151" s="4" t="s">
        <v>220</v>
      </c>
      <c r="C151" s="4" t="s">
        <v>17</v>
      </c>
      <c r="D151" s="80">
        <v>36</v>
      </c>
      <c r="E151" s="1">
        <v>150</v>
      </c>
      <c r="F151" s="1" t="str">
        <f t="shared" si="10"/>
        <v>USD</v>
      </c>
      <c r="G151" s="1">
        <f t="shared" si="11"/>
        <v>0</v>
      </c>
      <c r="H151" s="1">
        <f t="shared" si="9"/>
        <v>36</v>
      </c>
      <c r="I151" s="75"/>
    </row>
    <row r="152" spans="1:9" ht="15">
      <c r="A152" s="4" t="s">
        <v>172</v>
      </c>
      <c r="B152" s="4" t="s">
        <v>219</v>
      </c>
      <c r="C152" s="4" t="s">
        <v>14</v>
      </c>
      <c r="D152" s="80">
        <v>45</v>
      </c>
      <c r="E152" s="1">
        <v>151</v>
      </c>
      <c r="F152" s="1" t="str">
        <f t="shared" si="10"/>
        <v>EUR</v>
      </c>
      <c r="G152" s="1">
        <f t="shared" si="11"/>
        <v>2</v>
      </c>
      <c r="H152" s="1">
        <f t="shared" si="9"/>
        <v>45</v>
      </c>
      <c r="I152" s="75"/>
    </row>
    <row r="153" spans="1:9" ht="15">
      <c r="A153" s="4" t="s">
        <v>173</v>
      </c>
      <c r="B153" s="4" t="s">
        <v>219</v>
      </c>
      <c r="C153" s="4" t="s">
        <v>14</v>
      </c>
      <c r="D153" s="80">
        <v>36</v>
      </c>
      <c r="E153" s="1">
        <v>152</v>
      </c>
      <c r="F153" s="1" t="str">
        <f t="shared" si="10"/>
        <v>EUR</v>
      </c>
      <c r="G153" s="1">
        <f t="shared" si="11"/>
        <v>2</v>
      </c>
      <c r="H153" s="1">
        <f t="shared" si="9"/>
        <v>36</v>
      </c>
      <c r="I153" s="75"/>
    </row>
    <row r="154" spans="1:9" ht="15">
      <c r="A154" s="4" t="s">
        <v>174</v>
      </c>
      <c r="B154" s="4" t="s">
        <v>220</v>
      </c>
      <c r="C154" s="4" t="s">
        <v>17</v>
      </c>
      <c r="D154" s="80">
        <v>41</v>
      </c>
      <c r="E154" s="1">
        <v>153</v>
      </c>
      <c r="F154" s="1" t="str">
        <f t="shared" si="10"/>
        <v>USD</v>
      </c>
      <c r="G154" s="1">
        <f t="shared" si="11"/>
        <v>0</v>
      </c>
      <c r="H154" s="1">
        <f t="shared" si="9"/>
        <v>41</v>
      </c>
      <c r="I154" s="75"/>
    </row>
    <row r="155" spans="1:9" ht="15">
      <c r="A155" s="4" t="s">
        <v>175</v>
      </c>
      <c r="B155" s="4" t="s">
        <v>219</v>
      </c>
      <c r="C155" s="4" t="s">
        <v>14</v>
      </c>
      <c r="D155" s="80">
        <v>35</v>
      </c>
      <c r="E155" s="1">
        <v>154</v>
      </c>
      <c r="F155" s="1" t="str">
        <f t="shared" si="10"/>
        <v>EUR</v>
      </c>
      <c r="G155" s="1">
        <f t="shared" si="11"/>
        <v>2</v>
      </c>
      <c r="H155" s="1">
        <f t="shared" si="9"/>
        <v>35</v>
      </c>
      <c r="I155" s="75"/>
    </row>
    <row r="156" spans="1:9" ht="15">
      <c r="A156" s="4" t="s">
        <v>176</v>
      </c>
      <c r="B156" s="4" t="s">
        <v>220</v>
      </c>
      <c r="C156" s="4" t="s">
        <v>17</v>
      </c>
      <c r="D156" s="80">
        <v>48</v>
      </c>
      <c r="E156" s="1">
        <v>155</v>
      </c>
      <c r="F156" s="1" t="str">
        <f t="shared" si="10"/>
        <v>USD</v>
      </c>
      <c r="G156" s="1">
        <f t="shared" si="11"/>
        <v>0</v>
      </c>
      <c r="H156" s="1">
        <f t="shared" si="9"/>
        <v>48</v>
      </c>
      <c r="I156" s="75"/>
    </row>
    <row r="157" spans="1:9" ht="15">
      <c r="A157" s="4" t="s">
        <v>177</v>
      </c>
      <c r="B157" s="4" t="s">
        <v>219</v>
      </c>
      <c r="C157" s="4" t="s">
        <v>14</v>
      </c>
      <c r="D157" s="80">
        <v>35</v>
      </c>
      <c r="E157" s="1">
        <v>156</v>
      </c>
      <c r="F157" s="1" t="str">
        <f t="shared" si="10"/>
        <v>EUR</v>
      </c>
      <c r="G157" s="1">
        <f t="shared" si="11"/>
        <v>2</v>
      </c>
      <c r="H157" s="1">
        <f t="shared" si="9"/>
        <v>35</v>
      </c>
      <c r="I157" s="75"/>
    </row>
    <row r="158" spans="1:9" ht="15">
      <c r="A158" s="4" t="s">
        <v>178</v>
      </c>
      <c r="B158" s="4" t="s">
        <v>219</v>
      </c>
      <c r="C158" s="4" t="s">
        <v>14</v>
      </c>
      <c r="D158" s="80">
        <v>38</v>
      </c>
      <c r="E158" s="1">
        <v>157</v>
      </c>
      <c r="F158" s="1" t="str">
        <f t="shared" si="10"/>
        <v>EUR</v>
      </c>
      <c r="G158" s="1">
        <f t="shared" si="11"/>
        <v>2</v>
      </c>
      <c r="H158" s="1">
        <f t="shared" si="9"/>
        <v>38</v>
      </c>
      <c r="I158" s="75"/>
    </row>
    <row r="159" spans="1:9" ht="15">
      <c r="A159" s="4" t="s">
        <v>179</v>
      </c>
      <c r="B159" s="4" t="s">
        <v>219</v>
      </c>
      <c r="C159" s="4" t="s">
        <v>14</v>
      </c>
      <c r="D159" s="80">
        <v>32</v>
      </c>
      <c r="E159" s="1">
        <v>158</v>
      </c>
      <c r="F159" s="1" t="str">
        <f t="shared" si="10"/>
        <v>EUR</v>
      </c>
      <c r="G159" s="1">
        <f t="shared" si="11"/>
        <v>2</v>
      </c>
      <c r="H159" s="1">
        <f t="shared" si="9"/>
        <v>32</v>
      </c>
      <c r="I159" s="75"/>
    </row>
    <row r="160" spans="1:9" ht="15">
      <c r="A160" s="4" t="s">
        <v>180</v>
      </c>
      <c r="B160" s="4" t="s">
        <v>219</v>
      </c>
      <c r="C160" s="4" t="s">
        <v>14</v>
      </c>
      <c r="D160" s="80">
        <v>35</v>
      </c>
      <c r="E160" s="1">
        <v>159</v>
      </c>
      <c r="F160" s="1" t="str">
        <f t="shared" si="10"/>
        <v>EUR</v>
      </c>
      <c r="G160" s="1">
        <f t="shared" si="11"/>
        <v>2</v>
      </c>
      <c r="H160" s="1">
        <f t="shared" si="9"/>
        <v>35</v>
      </c>
      <c r="I160" s="75"/>
    </row>
    <row r="161" spans="1:9" ht="15">
      <c r="A161" s="4" t="s">
        <v>181</v>
      </c>
      <c r="B161" s="4" t="s">
        <v>228</v>
      </c>
      <c r="C161" s="4" t="s">
        <v>182</v>
      </c>
      <c r="D161" s="80">
        <v>37</v>
      </c>
      <c r="E161" s="1">
        <v>160</v>
      </c>
      <c r="F161" s="1" t="str">
        <f t="shared" si="10"/>
        <v>GBP</v>
      </c>
      <c r="G161" s="1">
        <f t="shared" si="11"/>
        <v>0</v>
      </c>
      <c r="H161" s="1">
        <f t="shared" si="9"/>
        <v>37</v>
      </c>
      <c r="I161" s="75"/>
    </row>
    <row r="162" spans="1:9" ht="15">
      <c r="A162" s="4" t="s">
        <v>183</v>
      </c>
      <c r="B162" s="4" t="s">
        <v>220</v>
      </c>
      <c r="C162" s="4" t="s">
        <v>17</v>
      </c>
      <c r="D162" s="80">
        <v>60</v>
      </c>
      <c r="E162" s="1">
        <v>161</v>
      </c>
      <c r="F162" s="1" t="str">
        <f t="shared" si="10"/>
        <v>USD</v>
      </c>
      <c r="G162" s="1">
        <f t="shared" si="11"/>
        <v>0</v>
      </c>
      <c r="H162" s="1">
        <f t="shared" si="9"/>
        <v>60</v>
      </c>
      <c r="I162" s="75"/>
    </row>
    <row r="163" spans="1:9" ht="15">
      <c r="A163" s="4" t="s">
        <v>184</v>
      </c>
      <c r="B163" s="4" t="s">
        <v>219</v>
      </c>
      <c r="C163" s="4" t="s">
        <v>14</v>
      </c>
      <c r="D163" s="80">
        <v>43</v>
      </c>
      <c r="E163" s="1">
        <v>162</v>
      </c>
      <c r="F163" s="1" t="str">
        <f t="shared" si="10"/>
        <v>EUR</v>
      </c>
      <c r="G163" s="1">
        <f t="shared" si="11"/>
        <v>2</v>
      </c>
      <c r="H163" s="1">
        <f t="shared" si="9"/>
        <v>43</v>
      </c>
      <c r="I163" s="75"/>
    </row>
    <row r="164" spans="1:9" ht="15">
      <c r="A164" s="4" t="s">
        <v>185</v>
      </c>
      <c r="B164" s="4" t="s">
        <v>219</v>
      </c>
      <c r="C164" s="4" t="s">
        <v>14</v>
      </c>
      <c r="D164" s="80">
        <v>37</v>
      </c>
      <c r="E164" s="1">
        <v>163</v>
      </c>
      <c r="F164" s="1" t="str">
        <f t="shared" si="10"/>
        <v>EUR</v>
      </c>
      <c r="G164" s="1">
        <f t="shared" si="11"/>
        <v>2</v>
      </c>
      <c r="H164" s="1">
        <f t="shared" si="9"/>
        <v>37</v>
      </c>
      <c r="I164" s="75"/>
    </row>
    <row r="165" spans="1:9" ht="15">
      <c r="A165" s="4" t="s">
        <v>186</v>
      </c>
      <c r="B165" s="4" t="s">
        <v>220</v>
      </c>
      <c r="C165" s="4" t="s">
        <v>17</v>
      </c>
      <c r="D165" s="80">
        <v>31</v>
      </c>
      <c r="E165" s="1">
        <v>164</v>
      </c>
      <c r="F165" s="1" t="str">
        <f t="shared" si="10"/>
        <v>USD</v>
      </c>
      <c r="G165" s="1">
        <f t="shared" si="11"/>
        <v>0</v>
      </c>
      <c r="H165" s="1">
        <f t="shared" si="9"/>
        <v>31</v>
      </c>
      <c r="I165" s="75"/>
    </row>
    <row r="166" spans="1:9" ht="15">
      <c r="A166" s="4" t="s">
        <v>187</v>
      </c>
      <c r="B166" s="4" t="s">
        <v>219</v>
      </c>
      <c r="C166" s="4" t="s">
        <v>14</v>
      </c>
      <c r="D166" s="80">
        <v>42</v>
      </c>
      <c r="E166" s="1">
        <v>165</v>
      </c>
      <c r="F166" s="1" t="str">
        <f t="shared" si="10"/>
        <v>EUR</v>
      </c>
      <c r="G166" s="1">
        <f t="shared" si="11"/>
        <v>2</v>
      </c>
      <c r="H166" s="1">
        <f t="shared" si="9"/>
        <v>42</v>
      </c>
      <c r="I166" s="75"/>
    </row>
    <row r="167" spans="1:9" ht="15">
      <c r="A167" s="4" t="s">
        <v>188</v>
      </c>
      <c r="B167" s="4" t="s">
        <v>219</v>
      </c>
      <c r="C167" s="4" t="s">
        <v>14</v>
      </c>
      <c r="D167" s="80">
        <v>42</v>
      </c>
      <c r="E167" s="1">
        <v>166</v>
      </c>
      <c r="F167" s="1" t="str">
        <f t="shared" si="10"/>
        <v>EUR</v>
      </c>
      <c r="G167" s="1">
        <f t="shared" si="11"/>
        <v>2</v>
      </c>
      <c r="H167" s="1">
        <f t="shared" si="9"/>
        <v>42</v>
      </c>
      <c r="I167" s="75"/>
    </row>
    <row r="168" spans="1:9" ht="15">
      <c r="A168" s="4" t="s">
        <v>189</v>
      </c>
      <c r="B168" s="4" t="s">
        <v>219</v>
      </c>
      <c r="C168" s="4" t="s">
        <v>14</v>
      </c>
      <c r="D168" s="80">
        <v>29</v>
      </c>
      <c r="E168" s="1">
        <v>167</v>
      </c>
      <c r="F168" s="1" t="str">
        <f t="shared" si="10"/>
        <v>EUR</v>
      </c>
      <c r="G168" s="1">
        <f t="shared" si="11"/>
        <v>2</v>
      </c>
      <c r="H168" s="1">
        <f t="shared" si="9"/>
        <v>29</v>
      </c>
      <c r="I168" s="75"/>
    </row>
    <row r="169" spans="1:9" ht="15">
      <c r="A169" s="4" t="s">
        <v>190</v>
      </c>
      <c r="B169" s="4" t="s">
        <v>220</v>
      </c>
      <c r="C169" s="4" t="s">
        <v>17</v>
      </c>
      <c r="D169" s="80">
        <v>40</v>
      </c>
      <c r="E169" s="1">
        <v>168</v>
      </c>
      <c r="F169" s="1" t="str">
        <f t="shared" si="10"/>
        <v>USD</v>
      </c>
      <c r="G169" s="1">
        <f t="shared" si="11"/>
        <v>0</v>
      </c>
      <c r="H169" s="1">
        <f t="shared" si="9"/>
        <v>40</v>
      </c>
      <c r="I169" s="75"/>
    </row>
    <row r="170" spans="1:9" ht="15">
      <c r="A170" s="4" t="s">
        <v>191</v>
      </c>
      <c r="B170" s="4" t="s">
        <v>220</v>
      </c>
      <c r="C170" s="4" t="s">
        <v>17</v>
      </c>
      <c r="D170" s="80">
        <v>57</v>
      </c>
      <c r="E170" s="1">
        <v>169</v>
      </c>
      <c r="F170" s="1" t="str">
        <f t="shared" si="10"/>
        <v>USD</v>
      </c>
      <c r="G170" s="1">
        <f t="shared" si="11"/>
        <v>0</v>
      </c>
      <c r="H170" s="1">
        <f t="shared" si="9"/>
        <v>57</v>
      </c>
      <c r="I170" s="75"/>
    </row>
    <row r="171" spans="1:9" ht="15">
      <c r="A171" s="4" t="s">
        <v>192</v>
      </c>
      <c r="B171" s="4" t="s">
        <v>220</v>
      </c>
      <c r="C171" s="4" t="s">
        <v>17</v>
      </c>
      <c r="D171" s="80">
        <v>37</v>
      </c>
      <c r="E171" s="1">
        <v>170</v>
      </c>
      <c r="F171" s="1" t="str">
        <f t="shared" si="10"/>
        <v>USD</v>
      </c>
      <c r="G171" s="1">
        <f t="shared" si="11"/>
        <v>0</v>
      </c>
      <c r="H171" s="1">
        <f t="shared" si="9"/>
        <v>37</v>
      </c>
      <c r="I171" s="75"/>
    </row>
    <row r="172" spans="1:9" ht="15">
      <c r="A172" s="4" t="s">
        <v>193</v>
      </c>
      <c r="B172" s="4" t="s">
        <v>219</v>
      </c>
      <c r="C172" s="4" t="s">
        <v>14</v>
      </c>
      <c r="D172" s="80">
        <v>30</v>
      </c>
      <c r="E172" s="1">
        <v>171</v>
      </c>
      <c r="F172" s="1" t="str">
        <f t="shared" si="10"/>
        <v>EUR</v>
      </c>
      <c r="G172" s="1">
        <f t="shared" si="11"/>
        <v>2</v>
      </c>
      <c r="H172" s="1">
        <f t="shared" si="9"/>
        <v>30</v>
      </c>
      <c r="I172" s="75"/>
    </row>
    <row r="173" spans="1:9" ht="15">
      <c r="A173" s="4" t="s">
        <v>194</v>
      </c>
      <c r="B173" s="4" t="s">
        <v>219</v>
      </c>
      <c r="C173" s="4" t="s">
        <v>14</v>
      </c>
      <c r="D173" s="80">
        <v>43</v>
      </c>
      <c r="E173" s="1">
        <v>172</v>
      </c>
      <c r="F173" s="1" t="str">
        <f t="shared" si="10"/>
        <v>EUR</v>
      </c>
      <c r="G173" s="1">
        <f t="shared" si="11"/>
        <v>2</v>
      </c>
      <c r="H173" s="1">
        <f t="shared" si="9"/>
        <v>43</v>
      </c>
      <c r="I173" s="75"/>
    </row>
    <row r="174" spans="1:9" ht="15">
      <c r="A174" s="4" t="s">
        <v>195</v>
      </c>
      <c r="B174" s="4" t="s">
        <v>226</v>
      </c>
      <c r="C174" s="4" t="s">
        <v>123</v>
      </c>
      <c r="D174" s="80">
        <v>80</v>
      </c>
      <c r="E174" s="1">
        <v>173</v>
      </c>
      <c r="F174" s="1" t="str">
        <f t="shared" si="10"/>
        <v>CHF</v>
      </c>
      <c r="G174" s="1">
        <f t="shared" si="11"/>
        <v>0</v>
      </c>
      <c r="H174" s="1">
        <f t="shared" si="9"/>
        <v>80</v>
      </c>
      <c r="I174" s="75"/>
    </row>
    <row r="175" spans="1:9" ht="15">
      <c r="A175" s="4" t="s">
        <v>196</v>
      </c>
      <c r="B175" s="4" t="s">
        <v>229</v>
      </c>
      <c r="C175" s="4" t="s">
        <v>197</v>
      </c>
      <c r="D175" s="80">
        <v>455</v>
      </c>
      <c r="E175" s="1">
        <v>174</v>
      </c>
      <c r="F175" s="1" t="str">
        <f t="shared" si="10"/>
        <v>SEK</v>
      </c>
      <c r="G175" s="1">
        <f aca="true" t="shared" si="12" ref="G175:G194">IF(B175="EUR",2,IF(B175="JPY",-3,IF(B175="CZK",0,0)))</f>
        <v>0</v>
      </c>
      <c r="H175" s="1">
        <f t="shared" si="9"/>
        <v>455</v>
      </c>
      <c r="I175" s="75"/>
    </row>
    <row r="176" spans="1:9" ht="15">
      <c r="A176" s="4" t="s">
        <v>198</v>
      </c>
      <c r="B176" s="4" t="s">
        <v>219</v>
      </c>
      <c r="C176" s="4" t="s">
        <v>14</v>
      </c>
      <c r="D176" s="80">
        <v>32</v>
      </c>
      <c r="E176" s="1">
        <v>175</v>
      </c>
      <c r="F176" s="1" t="str">
        <f t="shared" si="10"/>
        <v>EUR</v>
      </c>
      <c r="G176" s="1">
        <f t="shared" si="12"/>
        <v>2</v>
      </c>
      <c r="H176" s="1">
        <f t="shared" si="9"/>
        <v>32</v>
      </c>
      <c r="I176" s="75"/>
    </row>
    <row r="177" spans="1:9" ht="15">
      <c r="A177" s="4" t="s">
        <v>199</v>
      </c>
      <c r="B177" s="4" t="s">
        <v>219</v>
      </c>
      <c r="C177" s="4" t="s">
        <v>14</v>
      </c>
      <c r="D177" s="80">
        <v>40</v>
      </c>
      <c r="E177" s="1">
        <v>176</v>
      </c>
      <c r="F177" s="1" t="str">
        <f t="shared" si="10"/>
        <v>EUR</v>
      </c>
      <c r="G177" s="1">
        <f t="shared" si="12"/>
        <v>2</v>
      </c>
      <c r="H177" s="1">
        <f t="shared" si="9"/>
        <v>40</v>
      </c>
      <c r="I177" s="75"/>
    </row>
    <row r="178" spans="1:9" ht="15">
      <c r="A178" s="4" t="s">
        <v>200</v>
      </c>
      <c r="B178" s="4" t="s">
        <v>219</v>
      </c>
      <c r="C178" s="4" t="s">
        <v>14</v>
      </c>
      <c r="D178" s="80">
        <v>45</v>
      </c>
      <c r="E178" s="1">
        <v>177</v>
      </c>
      <c r="F178" s="1" t="str">
        <f t="shared" si="10"/>
        <v>EUR</v>
      </c>
      <c r="G178" s="1">
        <f t="shared" si="12"/>
        <v>2</v>
      </c>
      <c r="H178" s="1">
        <f t="shared" si="9"/>
        <v>45</v>
      </c>
      <c r="I178" s="75"/>
    </row>
    <row r="179" spans="1:9" ht="15">
      <c r="A179" s="4" t="s">
        <v>201</v>
      </c>
      <c r="B179" s="4" t="s">
        <v>219</v>
      </c>
      <c r="C179" s="4" t="s">
        <v>14</v>
      </c>
      <c r="D179" s="80">
        <v>42</v>
      </c>
      <c r="E179" s="1">
        <v>178</v>
      </c>
      <c r="F179" s="1" t="str">
        <f t="shared" si="10"/>
        <v>EUR</v>
      </c>
      <c r="G179" s="1">
        <f t="shared" si="12"/>
        <v>2</v>
      </c>
      <c r="H179" s="1">
        <f t="shared" si="9"/>
        <v>42</v>
      </c>
      <c r="I179" s="75"/>
    </row>
    <row r="180" spans="1:9" ht="15">
      <c r="A180" s="4" t="s">
        <v>202</v>
      </c>
      <c r="B180" s="4" t="s">
        <v>219</v>
      </c>
      <c r="C180" s="4" t="s">
        <v>14</v>
      </c>
      <c r="D180" s="80">
        <v>31</v>
      </c>
      <c r="E180" s="1">
        <v>179</v>
      </c>
      <c r="F180" s="1" t="str">
        <f t="shared" si="10"/>
        <v>EUR</v>
      </c>
      <c r="G180" s="1">
        <f t="shared" si="12"/>
        <v>2</v>
      </c>
      <c r="H180" s="1">
        <f t="shared" si="9"/>
        <v>31</v>
      </c>
      <c r="I180" s="75"/>
    </row>
    <row r="181" spans="1:9" ht="15">
      <c r="A181" s="4" t="s">
        <v>203</v>
      </c>
      <c r="B181" s="4" t="s">
        <v>219</v>
      </c>
      <c r="C181" s="4" t="s">
        <v>14</v>
      </c>
      <c r="D181" s="80">
        <v>36</v>
      </c>
      <c r="E181" s="1">
        <v>180</v>
      </c>
      <c r="F181" s="1" t="str">
        <f t="shared" si="10"/>
        <v>EUR</v>
      </c>
      <c r="G181" s="1">
        <f t="shared" si="12"/>
        <v>2</v>
      </c>
      <c r="H181" s="1">
        <f t="shared" si="9"/>
        <v>36</v>
      </c>
      <c r="I181" s="75"/>
    </row>
    <row r="182" spans="1:9" ht="15">
      <c r="A182" s="4" t="s">
        <v>204</v>
      </c>
      <c r="B182" s="4" t="s">
        <v>220</v>
      </c>
      <c r="C182" s="4" t="s">
        <v>17</v>
      </c>
      <c r="D182" s="80">
        <v>56</v>
      </c>
      <c r="E182" s="1">
        <v>181</v>
      </c>
      <c r="F182" s="1" t="str">
        <f t="shared" si="10"/>
        <v>USD</v>
      </c>
      <c r="G182" s="1">
        <f t="shared" si="12"/>
        <v>0</v>
      </c>
      <c r="H182" s="1">
        <f t="shared" si="9"/>
        <v>56</v>
      </c>
      <c r="I182" s="75"/>
    </row>
    <row r="183" spans="1:9" ht="15">
      <c r="A183" s="4" t="s">
        <v>205</v>
      </c>
      <c r="B183" s="4" t="s">
        <v>219</v>
      </c>
      <c r="C183" s="4" t="s">
        <v>14</v>
      </c>
      <c r="D183" s="80">
        <v>37</v>
      </c>
      <c r="E183" s="1">
        <v>182</v>
      </c>
      <c r="F183" s="1" t="str">
        <f t="shared" si="10"/>
        <v>EUR</v>
      </c>
      <c r="G183" s="1">
        <f t="shared" si="12"/>
        <v>2</v>
      </c>
      <c r="H183" s="1">
        <f t="shared" si="9"/>
        <v>37</v>
      </c>
      <c r="I183" s="75"/>
    </row>
    <row r="184" spans="1:9" ht="15">
      <c r="A184" s="4" t="s">
        <v>206</v>
      </c>
      <c r="B184" s="4" t="s">
        <v>219</v>
      </c>
      <c r="C184" s="4" t="s">
        <v>14</v>
      </c>
      <c r="D184" s="80">
        <v>44</v>
      </c>
      <c r="E184" s="1">
        <v>183</v>
      </c>
      <c r="F184" s="1" t="str">
        <f t="shared" si="10"/>
        <v>EUR</v>
      </c>
      <c r="G184" s="1">
        <f t="shared" si="12"/>
        <v>2</v>
      </c>
      <c r="H184" s="1">
        <f t="shared" si="9"/>
        <v>44</v>
      </c>
      <c r="I184" s="75"/>
    </row>
    <row r="185" spans="1:9" ht="15">
      <c r="A185" s="4" t="s">
        <v>207</v>
      </c>
      <c r="B185" s="4" t="s">
        <v>219</v>
      </c>
      <c r="C185" s="4" t="s">
        <v>14</v>
      </c>
      <c r="D185" s="80">
        <v>33</v>
      </c>
      <c r="E185" s="1">
        <v>184</v>
      </c>
      <c r="F185" s="1" t="str">
        <f t="shared" si="10"/>
        <v>EUR</v>
      </c>
      <c r="G185" s="1">
        <f t="shared" si="12"/>
        <v>2</v>
      </c>
      <c r="H185" s="1">
        <f t="shared" si="9"/>
        <v>33</v>
      </c>
      <c r="I185" s="75"/>
    </row>
    <row r="186" spans="1:9" ht="15">
      <c r="A186" s="4" t="s">
        <v>208</v>
      </c>
      <c r="B186" s="4" t="s">
        <v>219</v>
      </c>
      <c r="C186" s="4" t="s">
        <v>14</v>
      </c>
      <c r="D186" s="80">
        <v>42</v>
      </c>
      <c r="E186" s="1">
        <v>185</v>
      </c>
      <c r="F186" s="1" t="str">
        <f t="shared" si="10"/>
        <v>EUR</v>
      </c>
      <c r="G186" s="1">
        <f t="shared" si="12"/>
        <v>2</v>
      </c>
      <c r="H186" s="1">
        <f t="shared" si="9"/>
        <v>42</v>
      </c>
      <c r="I186" s="75"/>
    </row>
    <row r="187" spans="1:9" ht="15">
      <c r="A187" s="4" t="s">
        <v>209</v>
      </c>
      <c r="B187" s="4" t="s">
        <v>219</v>
      </c>
      <c r="C187" s="4" t="s">
        <v>14</v>
      </c>
      <c r="D187" s="80">
        <v>37</v>
      </c>
      <c r="E187" s="1">
        <v>186</v>
      </c>
      <c r="F187" s="1" t="str">
        <f t="shared" si="10"/>
        <v>EUR</v>
      </c>
      <c r="G187" s="1">
        <f t="shared" si="12"/>
        <v>2</v>
      </c>
      <c r="H187" s="1">
        <f t="shared" si="9"/>
        <v>37</v>
      </c>
      <c r="I187" s="75"/>
    </row>
    <row r="188" spans="1:9" ht="15">
      <c r="A188" s="4" t="s">
        <v>210</v>
      </c>
      <c r="B188" s="4" t="s">
        <v>219</v>
      </c>
      <c r="C188" s="4" t="s">
        <v>14</v>
      </c>
      <c r="D188" s="80">
        <v>37</v>
      </c>
      <c r="E188" s="1">
        <v>187</v>
      </c>
      <c r="F188" s="1" t="str">
        <f t="shared" si="10"/>
        <v>EUR</v>
      </c>
      <c r="G188" s="1">
        <f t="shared" si="12"/>
        <v>2</v>
      </c>
      <c r="H188" s="1">
        <f t="shared" si="9"/>
        <v>37</v>
      </c>
      <c r="I188" s="75"/>
    </row>
    <row r="189" spans="1:9" ht="15">
      <c r="A189" s="4" t="s">
        <v>211</v>
      </c>
      <c r="B189" s="4" t="s">
        <v>219</v>
      </c>
      <c r="C189" s="4" t="s">
        <v>14</v>
      </c>
      <c r="D189" s="80">
        <v>39</v>
      </c>
      <c r="E189" s="1">
        <v>188</v>
      </c>
      <c r="F189" s="1" t="str">
        <f t="shared" si="10"/>
        <v>EUR</v>
      </c>
      <c r="G189" s="1">
        <f t="shared" si="12"/>
        <v>2</v>
      </c>
      <c r="H189" s="1">
        <f t="shared" si="9"/>
        <v>39</v>
      </c>
      <c r="I189" s="75"/>
    </row>
    <row r="190" spans="1:9" ht="15">
      <c r="A190" s="4" t="s">
        <v>212</v>
      </c>
      <c r="B190" s="4" t="s">
        <v>219</v>
      </c>
      <c r="C190" s="4" t="s">
        <v>14</v>
      </c>
      <c r="D190" s="80">
        <v>45</v>
      </c>
      <c r="E190" s="1">
        <v>189</v>
      </c>
      <c r="F190" s="1" t="str">
        <f t="shared" si="10"/>
        <v>EUR</v>
      </c>
      <c r="G190" s="1">
        <f t="shared" si="12"/>
        <v>2</v>
      </c>
      <c r="H190" s="1">
        <f t="shared" si="9"/>
        <v>45</v>
      </c>
      <c r="I190" s="75"/>
    </row>
    <row r="191" spans="1:9" ht="15">
      <c r="A191" s="4" t="s">
        <v>213</v>
      </c>
      <c r="B191" s="4" t="s">
        <v>219</v>
      </c>
      <c r="C191" s="4" t="s">
        <v>14</v>
      </c>
      <c r="D191" s="80">
        <v>46</v>
      </c>
      <c r="E191" s="1">
        <v>190</v>
      </c>
      <c r="F191" s="1" t="str">
        <f t="shared" si="10"/>
        <v>EUR</v>
      </c>
      <c r="G191" s="1">
        <f t="shared" si="12"/>
        <v>2</v>
      </c>
      <c r="H191" s="1">
        <f t="shared" si="9"/>
        <v>46</v>
      </c>
      <c r="I191" s="75"/>
    </row>
    <row r="192" spans="1:9" ht="15">
      <c r="A192" s="4" t="s">
        <v>214</v>
      </c>
      <c r="B192" s="4" t="s">
        <v>219</v>
      </c>
      <c r="C192" s="4" t="s">
        <v>14</v>
      </c>
      <c r="D192" s="80">
        <v>35</v>
      </c>
      <c r="E192" s="1">
        <v>191</v>
      </c>
      <c r="F192" s="1" t="str">
        <f t="shared" si="10"/>
        <v>EUR</v>
      </c>
      <c r="G192" s="1">
        <f t="shared" si="12"/>
        <v>2</v>
      </c>
      <c r="H192" s="1">
        <f t="shared" si="9"/>
        <v>35</v>
      </c>
      <c r="I192" s="75"/>
    </row>
    <row r="193" spans="1:9" ht="15">
      <c r="A193" s="4" t="s">
        <v>215</v>
      </c>
      <c r="B193" s="4" t="s">
        <v>219</v>
      </c>
      <c r="C193" s="4" t="s">
        <v>14</v>
      </c>
      <c r="D193" s="80">
        <v>33</v>
      </c>
      <c r="E193" s="1">
        <v>192</v>
      </c>
      <c r="F193" s="1" t="str">
        <f t="shared" si="10"/>
        <v>EUR</v>
      </c>
      <c r="G193" s="1">
        <f t="shared" si="12"/>
        <v>2</v>
      </c>
      <c r="H193" s="1">
        <f t="shared" si="9"/>
        <v>33</v>
      </c>
      <c r="I193" s="75"/>
    </row>
    <row r="194" spans="1:9" ht="15">
      <c r="A194" s="4" t="s">
        <v>216</v>
      </c>
      <c r="B194" s="4" t="s">
        <v>219</v>
      </c>
      <c r="C194" s="4" t="s">
        <v>14</v>
      </c>
      <c r="D194" s="80">
        <v>39</v>
      </c>
      <c r="E194" s="1">
        <v>193</v>
      </c>
      <c r="F194" s="1" t="str">
        <f t="shared" si="10"/>
        <v>EUR</v>
      </c>
      <c r="G194" s="1">
        <f t="shared" si="12"/>
        <v>2</v>
      </c>
      <c r="H194" s="1">
        <f>D194</f>
        <v>39</v>
      </c>
      <c r="I194" s="75"/>
    </row>
    <row r="195" spans="1:4" ht="15">
      <c r="A195" s="2"/>
      <c r="B195" s="2"/>
      <c r="C195" s="2"/>
      <c r="D195" s="78"/>
    </row>
    <row r="196" spans="1:4" ht="15">
      <c r="A196" s="2"/>
      <c r="B196" s="2"/>
      <c r="C196" s="2"/>
      <c r="D196" s="78"/>
    </row>
    <row r="197" spans="1:4" ht="15">
      <c r="A197" s="2"/>
      <c r="B197" s="2"/>
      <c r="C197" s="2"/>
      <c r="D197" s="78"/>
    </row>
    <row r="198" spans="1:4" ht="15">
      <c r="A198" s="2"/>
      <c r="B198" s="2"/>
      <c r="C198" s="2"/>
      <c r="D198" s="78"/>
    </row>
    <row r="199" spans="1:4" ht="15">
      <c r="A199" s="2"/>
      <c r="B199" s="2"/>
      <c r="C199" s="2"/>
      <c r="D199" s="78"/>
    </row>
    <row r="200" spans="1:4" ht="15">
      <c r="A200" s="2"/>
      <c r="B200" s="2"/>
      <c r="C200" s="2"/>
      <c r="D200" s="78"/>
    </row>
    <row r="201" spans="1:4" ht="15">
      <c r="A201" s="2"/>
      <c r="B201" s="2"/>
      <c r="C201" s="2"/>
      <c r="D201" s="78"/>
    </row>
    <row r="202" spans="1:4" ht="15">
      <c r="A202" s="2"/>
      <c r="B202" s="2"/>
      <c r="C202" s="2"/>
      <c r="D202" s="78"/>
    </row>
    <row r="203" spans="1:4" ht="15">
      <c r="A203" s="2"/>
      <c r="B203" s="2"/>
      <c r="C203" s="2"/>
      <c r="D203" s="78"/>
    </row>
    <row r="204" spans="1:4" ht="15">
      <c r="A204" s="2"/>
      <c r="B204" s="2"/>
      <c r="C204" s="2"/>
      <c r="D204" s="78"/>
    </row>
    <row r="205" spans="1:4" ht="15">
      <c r="A205" s="2"/>
      <c r="B205" s="2"/>
      <c r="C205" s="2"/>
      <c r="D205" s="78"/>
    </row>
    <row r="206" spans="1:4" ht="15">
      <c r="A206" s="2"/>
      <c r="B206" s="2"/>
      <c r="C206" s="2"/>
      <c r="D206" s="78"/>
    </row>
    <row r="207" spans="1:4" ht="15">
      <c r="A207" s="2"/>
      <c r="B207" s="2"/>
      <c r="C207" s="2"/>
      <c r="D207" s="78"/>
    </row>
    <row r="208" spans="1:4" ht="15">
      <c r="A208" s="2"/>
      <c r="B208" s="2"/>
      <c r="C208" s="2"/>
      <c r="D208" s="78"/>
    </row>
    <row r="209" spans="1:4" ht="15">
      <c r="A209" s="2"/>
      <c r="B209" s="2"/>
      <c r="C209" s="2"/>
      <c r="D209" s="78"/>
    </row>
    <row r="210" spans="1:4" ht="15">
      <c r="A210" s="2"/>
      <c r="B210" s="2"/>
      <c r="C210" s="2"/>
      <c r="D210" s="78"/>
    </row>
    <row r="211" spans="1:4" ht="15">
      <c r="A211" s="2"/>
      <c r="B211" s="2"/>
      <c r="C211" s="2"/>
      <c r="D211" s="78"/>
    </row>
    <row r="212" spans="1:4" ht="15">
      <c r="A212" s="2"/>
      <c r="B212" s="2"/>
      <c r="C212" s="2"/>
      <c r="D212" s="78"/>
    </row>
    <row r="213" spans="1:4" ht="15">
      <c r="A213" s="2"/>
      <c r="B213" s="2"/>
      <c r="C213" s="2"/>
      <c r="D213" s="78"/>
    </row>
    <row r="214" spans="1:4" ht="15">
      <c r="A214" s="2"/>
      <c r="B214" s="2"/>
      <c r="C214" s="2"/>
      <c r="D214" s="78"/>
    </row>
    <row r="215" spans="1:4" ht="15">
      <c r="A215" s="2"/>
      <c r="B215" s="2"/>
      <c r="C215" s="2"/>
      <c r="D215" s="78"/>
    </row>
    <row r="216" spans="1:4" ht="15">
      <c r="A216" s="2"/>
      <c r="B216" s="2"/>
      <c r="C216" s="2"/>
      <c r="D216" s="78"/>
    </row>
    <row r="217" spans="1:4" ht="15">
      <c r="A217" s="2"/>
      <c r="B217" s="2"/>
      <c r="C217" s="2"/>
      <c r="D217" s="78"/>
    </row>
    <row r="218" spans="1:4" ht="15">
      <c r="A218" s="2"/>
      <c r="B218" s="2"/>
      <c r="C218" s="2"/>
      <c r="D218" s="78"/>
    </row>
    <row r="219" spans="1:4" ht="15">
      <c r="A219" s="2"/>
      <c r="B219" s="2"/>
      <c r="C219" s="2"/>
      <c r="D219" s="78"/>
    </row>
    <row r="220" spans="1:4" ht="15">
      <c r="A220" s="2"/>
      <c r="B220" s="2"/>
      <c r="C220" s="2"/>
      <c r="D220" s="78"/>
    </row>
    <row r="221" spans="1:4" ht="15">
      <c r="A221" s="2"/>
      <c r="B221" s="2"/>
      <c r="C221" s="2"/>
      <c r="D221" s="78"/>
    </row>
    <row r="222" spans="1:4" ht="15">
      <c r="A222" s="2"/>
      <c r="B222" s="2"/>
      <c r="C222" s="2"/>
      <c r="D222" s="78"/>
    </row>
    <row r="223" spans="1:4" ht="15">
      <c r="A223" s="2"/>
      <c r="B223" s="2"/>
      <c r="C223" s="2"/>
      <c r="D223" s="78"/>
    </row>
    <row r="224" spans="1:4" ht="15">
      <c r="A224" s="2"/>
      <c r="B224" s="2"/>
      <c r="C224" s="2"/>
      <c r="D224" s="78"/>
    </row>
    <row r="225" spans="1:4" ht="15">
      <c r="A225" s="2"/>
      <c r="B225" s="2"/>
      <c r="C225" s="2"/>
      <c r="D225" s="78"/>
    </row>
    <row r="226" spans="1:4" ht="15">
      <c r="A226" s="2"/>
      <c r="B226" s="2"/>
      <c r="C226" s="2"/>
      <c r="D226" s="78"/>
    </row>
    <row r="227" spans="1:4" ht="15">
      <c r="A227" s="2"/>
      <c r="B227" s="2"/>
      <c r="C227" s="2"/>
      <c r="D227" s="78"/>
    </row>
    <row r="228" spans="1:4" ht="15">
      <c r="A228" s="2"/>
      <c r="B228" s="2"/>
      <c r="C228" s="2"/>
      <c r="D228" s="78"/>
    </row>
    <row r="229" spans="1:4" ht="15">
      <c r="A229" s="2"/>
      <c r="B229" s="2"/>
      <c r="C229" s="2"/>
      <c r="D229" s="78"/>
    </row>
    <row r="230" spans="1:4" ht="15">
      <c r="A230" s="2"/>
      <c r="B230" s="2"/>
      <c r="C230" s="2"/>
      <c r="D230" s="78"/>
    </row>
    <row r="231" spans="1:4" ht="15">
      <c r="A231" s="2"/>
      <c r="B231" s="2"/>
      <c r="C231" s="2"/>
      <c r="D231" s="78"/>
    </row>
    <row r="232" spans="1:4" ht="15">
      <c r="A232" s="2"/>
      <c r="B232" s="2"/>
      <c r="C232" s="2"/>
      <c r="D232" s="78"/>
    </row>
    <row r="233" spans="1:4" ht="15">
      <c r="A233" s="2"/>
      <c r="B233" s="2"/>
      <c r="C233" s="2"/>
      <c r="D233" s="78"/>
    </row>
    <row r="234" spans="1:4" ht="15">
      <c r="A234" s="2"/>
      <c r="B234" s="2"/>
      <c r="C234" s="2"/>
      <c r="D234" s="78"/>
    </row>
    <row r="235" spans="1:4" ht="15">
      <c r="A235" s="2"/>
      <c r="B235" s="2"/>
      <c r="C235" s="2"/>
      <c r="D235" s="78"/>
    </row>
    <row r="236" spans="1:4" ht="15">
      <c r="A236" s="2"/>
      <c r="B236" s="2"/>
      <c r="C236" s="2"/>
      <c r="D236" s="78"/>
    </row>
    <row r="237" spans="1:4" ht="15">
      <c r="A237" s="2"/>
      <c r="B237" s="2"/>
      <c r="C237" s="2"/>
      <c r="D237" s="78"/>
    </row>
    <row r="238" spans="1:4" ht="15">
      <c r="A238" s="2"/>
      <c r="B238" s="2"/>
      <c r="C238" s="2"/>
      <c r="D238" s="78"/>
    </row>
    <row r="239" spans="1:4" ht="15">
      <c r="A239" s="2"/>
      <c r="B239" s="2"/>
      <c r="C239" s="2"/>
      <c r="D239" s="78"/>
    </row>
    <row r="240" spans="1:4" ht="15">
      <c r="A240" s="2"/>
      <c r="B240" s="2"/>
      <c r="C240" s="2"/>
      <c r="D240" s="78"/>
    </row>
    <row r="241" spans="1:4" ht="15">
      <c r="A241" s="2"/>
      <c r="B241" s="2"/>
      <c r="C241" s="2"/>
      <c r="D241" s="78"/>
    </row>
    <row r="242" spans="1:4" ht="15">
      <c r="A242" s="2"/>
      <c r="B242" s="2"/>
      <c r="C242" s="2"/>
      <c r="D242" s="78"/>
    </row>
    <row r="243" spans="1:4" ht="15">
      <c r="A243" s="2"/>
      <c r="B243" s="2"/>
      <c r="C243" s="2"/>
      <c r="D243" s="78"/>
    </row>
    <row r="244" spans="1:4" ht="15">
      <c r="A244" s="2"/>
      <c r="B244" s="2"/>
      <c r="C244" s="2"/>
      <c r="D244" s="78"/>
    </row>
    <row r="245" spans="1:4" ht="15">
      <c r="A245" s="2"/>
      <c r="B245" s="2"/>
      <c r="C245" s="2"/>
      <c r="D245" s="78"/>
    </row>
    <row r="246" spans="1:4" ht="15">
      <c r="A246" s="2"/>
      <c r="B246" s="2"/>
      <c r="C246" s="2"/>
      <c r="D246" s="78"/>
    </row>
    <row r="247" spans="1:4" ht="15">
      <c r="A247" s="2"/>
      <c r="B247" s="2"/>
      <c r="C247" s="2"/>
      <c r="D247" s="78"/>
    </row>
    <row r="248" spans="1:4" ht="15">
      <c r="A248" s="2"/>
      <c r="B248" s="2"/>
      <c r="C248" s="2"/>
      <c r="D248" s="78"/>
    </row>
    <row r="249" spans="1:4" ht="15">
      <c r="A249" s="2"/>
      <c r="B249" s="2"/>
      <c r="C249" s="2"/>
      <c r="D249" s="78"/>
    </row>
    <row r="250" spans="1:4" ht="15">
      <c r="A250" s="2"/>
      <c r="B250" s="2"/>
      <c r="C250" s="2"/>
      <c r="D250" s="78"/>
    </row>
    <row r="251" spans="1:4" ht="15">
      <c r="A251" s="2"/>
      <c r="B251" s="2"/>
      <c r="C251" s="2"/>
      <c r="D251" s="78"/>
    </row>
    <row r="252" spans="1:4" ht="15">
      <c r="A252" s="2"/>
      <c r="B252" s="2"/>
      <c r="C252" s="2"/>
      <c r="D252" s="78"/>
    </row>
    <row r="253" spans="1:4" ht="15">
      <c r="A253" s="2"/>
      <c r="B253" s="2"/>
      <c r="C253" s="2"/>
      <c r="D253" s="78"/>
    </row>
    <row r="254" spans="1:4" ht="15">
      <c r="A254" s="2"/>
      <c r="B254" s="2"/>
      <c r="C254" s="2"/>
      <c r="D254" s="78"/>
    </row>
    <row r="255" spans="1:4" ht="15">
      <c r="A255" s="2"/>
      <c r="B255" s="2"/>
      <c r="C255" s="2"/>
      <c r="D255" s="78"/>
    </row>
    <row r="256" spans="1:4" ht="15">
      <c r="A256" s="2"/>
      <c r="B256" s="2"/>
      <c r="C256" s="2"/>
      <c r="D256" s="78"/>
    </row>
    <row r="257" spans="1:4" ht="15">
      <c r="A257" s="2"/>
      <c r="B257" s="2"/>
      <c r="C257" s="2"/>
      <c r="D257" s="78"/>
    </row>
    <row r="258" spans="1:4" ht="15">
      <c r="A258" s="2"/>
      <c r="B258" s="2"/>
      <c r="C258" s="2"/>
      <c r="D258" s="78"/>
    </row>
    <row r="259" spans="1:4" ht="15">
      <c r="A259" s="2"/>
      <c r="B259" s="2"/>
      <c r="C259" s="2"/>
      <c r="D259" s="78"/>
    </row>
    <row r="260" spans="1:4" ht="15">
      <c r="A260" s="2"/>
      <c r="B260" s="2"/>
      <c r="C260" s="2"/>
      <c r="D260" s="78"/>
    </row>
    <row r="261" spans="1:4" ht="15">
      <c r="A261" s="2"/>
      <c r="B261" s="2"/>
      <c r="C261" s="2"/>
      <c r="D261" s="78"/>
    </row>
    <row r="262" spans="1:4" ht="15">
      <c r="A262" s="2"/>
      <c r="B262" s="2"/>
      <c r="C262" s="2"/>
      <c r="D262" s="78"/>
    </row>
    <row r="263" spans="1:4" ht="15">
      <c r="A263" s="2"/>
      <c r="B263" s="2"/>
      <c r="C263" s="2"/>
      <c r="D263" s="78"/>
    </row>
    <row r="264" spans="1:4" ht="15">
      <c r="A264" s="2"/>
      <c r="B264" s="2"/>
      <c r="C264" s="2"/>
      <c r="D264" s="78"/>
    </row>
    <row r="265" spans="1:4" ht="15">
      <c r="A265" s="2"/>
      <c r="B265" s="2"/>
      <c r="C265" s="2"/>
      <c r="D265" s="78"/>
    </row>
    <row r="266" spans="1:4" ht="15">
      <c r="A266" s="2"/>
      <c r="B266" s="2"/>
      <c r="C266" s="2"/>
      <c r="D266" s="78"/>
    </row>
    <row r="267" spans="1:4" ht="15">
      <c r="A267" s="2"/>
      <c r="B267" s="2"/>
      <c r="C267" s="2"/>
      <c r="D267" s="78"/>
    </row>
    <row r="268" spans="1:4" ht="15">
      <c r="A268" s="2"/>
      <c r="B268" s="2"/>
      <c r="C268" s="2"/>
      <c r="D268" s="78"/>
    </row>
    <row r="269" spans="1:4" ht="15">
      <c r="A269" s="2"/>
      <c r="B269" s="2"/>
      <c r="C269" s="2"/>
      <c r="D269" s="78"/>
    </row>
    <row r="270" spans="1:4" ht="15">
      <c r="A270" s="2"/>
      <c r="B270" s="2"/>
      <c r="C270" s="2"/>
      <c r="D270" s="78"/>
    </row>
    <row r="271" spans="1:4" ht="15">
      <c r="A271" s="2"/>
      <c r="B271" s="2"/>
      <c r="C271" s="2"/>
      <c r="D271" s="78"/>
    </row>
    <row r="272" spans="1:4" ht="15">
      <c r="A272" s="2"/>
      <c r="B272" s="2"/>
      <c r="C272" s="2"/>
      <c r="D272" s="78"/>
    </row>
    <row r="273" spans="1:4" ht="15">
      <c r="A273" s="2"/>
      <c r="B273" s="2"/>
      <c r="C273" s="2"/>
      <c r="D273" s="78"/>
    </row>
    <row r="274" spans="1:4" ht="15">
      <c r="A274" s="2"/>
      <c r="B274" s="2"/>
      <c r="C274" s="2"/>
      <c r="D274" s="78"/>
    </row>
    <row r="275" spans="1:4" ht="15">
      <c r="A275" s="2"/>
      <c r="B275" s="2"/>
      <c r="C275" s="2"/>
      <c r="D275" s="78"/>
    </row>
    <row r="276" spans="1:4" ht="15">
      <c r="A276" s="2"/>
      <c r="B276" s="2"/>
      <c r="C276" s="2"/>
      <c r="D276" s="78"/>
    </row>
    <row r="277" spans="1:4" ht="15">
      <c r="A277" s="2"/>
      <c r="B277" s="2"/>
      <c r="C277" s="2"/>
      <c r="D277" s="78"/>
    </row>
    <row r="278" spans="1:4" ht="15">
      <c r="A278" s="2"/>
      <c r="B278" s="2"/>
      <c r="C278" s="2"/>
      <c r="D278" s="78"/>
    </row>
    <row r="279" spans="1:4" ht="15">
      <c r="A279" s="2"/>
      <c r="B279" s="2"/>
      <c r="C279" s="2"/>
      <c r="D279" s="78"/>
    </row>
    <row r="280" spans="1:4" ht="15">
      <c r="A280" s="2"/>
      <c r="B280" s="2"/>
      <c r="C280" s="2"/>
      <c r="D280" s="78"/>
    </row>
    <row r="281" spans="1:4" ht="15">
      <c r="A281" s="2"/>
      <c r="B281" s="2"/>
      <c r="C281" s="2"/>
      <c r="D281" s="78"/>
    </row>
    <row r="282" spans="1:4" ht="15">
      <c r="A282" s="2"/>
      <c r="B282" s="2"/>
      <c r="C282" s="2"/>
      <c r="D282" s="78"/>
    </row>
    <row r="283" spans="1:4" ht="15">
      <c r="A283" s="2"/>
      <c r="B283" s="2"/>
      <c r="C283" s="2"/>
      <c r="D283" s="78"/>
    </row>
    <row r="284" spans="1:4" ht="15">
      <c r="A284" s="2"/>
      <c r="B284" s="2"/>
      <c r="C284" s="2"/>
      <c r="D284" s="78"/>
    </row>
    <row r="285" spans="1:4" ht="15">
      <c r="A285" s="2"/>
      <c r="B285" s="2"/>
      <c r="C285" s="2"/>
      <c r="D285" s="78"/>
    </row>
    <row r="286" spans="1:4" ht="15">
      <c r="A286" s="2"/>
      <c r="B286" s="2"/>
      <c r="C286" s="2"/>
      <c r="D286" s="78"/>
    </row>
    <row r="287" spans="1:4" ht="15">
      <c r="A287" s="2"/>
      <c r="B287" s="2"/>
      <c r="C287" s="2"/>
      <c r="D287" s="78"/>
    </row>
    <row r="288" spans="1:4" ht="15">
      <c r="A288" s="2"/>
      <c r="B288" s="2"/>
      <c r="C288" s="2"/>
      <c r="D288" s="78"/>
    </row>
    <row r="289" spans="1:4" ht="15">
      <c r="A289" s="2"/>
      <c r="B289" s="2"/>
      <c r="C289" s="2"/>
      <c r="D289" s="78"/>
    </row>
    <row r="290" spans="1:4" ht="15">
      <c r="A290" s="2"/>
      <c r="B290" s="2"/>
      <c r="C290" s="2"/>
      <c r="D290" s="78"/>
    </row>
    <row r="291" spans="1:4" ht="15">
      <c r="A291" s="2"/>
      <c r="B291" s="2"/>
      <c r="C291" s="2"/>
      <c r="D291" s="78"/>
    </row>
    <row r="292" spans="1:4" ht="15">
      <c r="A292" s="2"/>
      <c r="B292" s="2"/>
      <c r="C292" s="2"/>
      <c r="D292" s="78"/>
    </row>
    <row r="293" spans="1:4" ht="15">
      <c r="A293" s="2"/>
      <c r="B293" s="2"/>
      <c r="C293" s="2"/>
      <c r="D293" s="78"/>
    </row>
    <row r="294" spans="1:4" ht="15">
      <c r="A294" s="2"/>
      <c r="B294" s="2"/>
      <c r="C294" s="2"/>
      <c r="D294" s="78"/>
    </row>
    <row r="295" spans="1:4" ht="15">
      <c r="A295" s="2"/>
      <c r="B295" s="2"/>
      <c r="C295" s="2"/>
      <c r="D295" s="78"/>
    </row>
    <row r="296" spans="1:3" ht="15">
      <c r="A296" s="2"/>
      <c r="B296" s="2"/>
      <c r="C296" s="2"/>
    </row>
    <row r="297" spans="1:3" ht="15">
      <c r="A297" s="2"/>
      <c r="B297" s="2"/>
      <c r="C297" s="2"/>
    </row>
    <row r="298" spans="1:3" ht="15">
      <c r="A298" s="2"/>
      <c r="B298" s="2"/>
      <c r="C298" s="2"/>
    </row>
    <row r="299" spans="1:3" ht="15">
      <c r="A299" s="2"/>
      <c r="B299" s="2"/>
      <c r="C299" s="2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spolu</dc:creator>
  <cp:keywords/>
  <dc:description/>
  <cp:lastModifiedBy>Pavol</cp:lastModifiedBy>
  <dcterms:created xsi:type="dcterms:W3CDTF">2009-04-02T13:50:39Z</dcterms:created>
  <dcterms:modified xsi:type="dcterms:W3CDTF">2016-05-17T03:16:31Z</dcterms:modified>
  <cp:category/>
  <cp:version/>
  <cp:contentType/>
  <cp:contentStatus/>
</cp:coreProperties>
</file>